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汇总表" sheetId="8" r:id="rId1"/>
    <sheet name="核减" sheetId="13" r:id="rId2"/>
    <sheet name="停产" sheetId="11" r:id="rId3"/>
    <sheet name="合同内新增" sheetId="12" r:id="rId4"/>
    <sheet name="其他" sheetId="14" r:id="rId5"/>
    <sheet name="总表" sheetId="10" r:id="rId6"/>
  </sheets>
  <definedNames>
    <definedName name="_xlnm._FilterDatabase" localSheetId="0" hidden="1">汇总表!$A$1:$N$80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<sst xmlns="http://schemas.openxmlformats.org/spreadsheetml/2006/main" count="1259" uniqueCount="206">
  <si>
    <t>序号</t>
  </si>
  <si>
    <t>分类</t>
  </si>
  <si>
    <t>名称</t>
  </si>
  <si>
    <t>变更前方案</t>
  </si>
  <si>
    <t>变更理由</t>
  </si>
  <si>
    <t>变更后方案</t>
  </si>
  <si>
    <t>数量</t>
  </si>
  <si>
    <t>单位</t>
  </si>
  <si>
    <t>单价</t>
  </si>
  <si>
    <t>工程进度计划提前/延迟（+）（-）</t>
  </si>
  <si>
    <t>小计</t>
  </si>
  <si>
    <t>备注</t>
  </si>
  <si>
    <t>变更金额绝对值（元）</t>
  </si>
  <si>
    <t>停产</t>
  </si>
  <si>
    <t>替代</t>
  </si>
  <si>
    <t>视频会议：高清摄像头TP-3620HW</t>
  </si>
  <si>
    <t>厂家该型号已停产，厂家已出具产品停产说明。</t>
  </si>
  <si>
    <t>更换为替代产品：TV-620XM</t>
  </si>
  <si>
    <t>台</t>
  </si>
  <si>
    <t>-</t>
  </si>
  <si>
    <t>低空监控：智能球机摄像机(i)DS-GPZ24LRBJ-I/KCB</t>
  </si>
  <si>
    <t>更换为替代产品：iDS-2DF8C43YL-DKC</t>
  </si>
  <si>
    <t>其他</t>
  </si>
  <si>
    <t>视频会议：有源全频音箱（白色）TP-06610P</t>
  </si>
  <si>
    <t>设备尺寸是长方形以及重量较大，四个墙壁支撑是木板，吊装具有较大安全隐患同时不美观；在满足声音和效果的前提下跟换为尺寸较小的弧形音响</t>
  </si>
  <si>
    <t>更换产品：TS-606HW</t>
  </si>
  <si>
    <t>LED大屏:机柜利亚德</t>
  </si>
  <si>
    <t>厂家没有机柜产品</t>
  </si>
  <si>
    <t>精致</t>
  </si>
  <si>
    <t>低空监控：服务器DS-VE22S-B</t>
  </si>
  <si>
    <t>型号无法满足视频接入需求,设备升级</t>
  </si>
  <si>
    <t>DS-VM21S-B</t>
  </si>
  <si>
    <t>低空监控：4G路由器</t>
  </si>
  <si>
    <t>厂家没有4G路由器产品</t>
  </si>
  <si>
    <t>华为B311B-853</t>
  </si>
  <si>
    <t>地磁：深圳电目科技PDR7701A</t>
  </si>
  <si>
    <t>厂家已经不生产地磁</t>
  </si>
  <si>
    <t>博思凯NB200D</t>
  </si>
  <si>
    <t>套</t>
  </si>
  <si>
    <t>核减</t>
  </si>
  <si>
    <t>变更/施工方式变更</t>
  </si>
  <si>
    <t>低空监控系统-
立杆施工</t>
  </si>
  <si>
    <t>现场勘探后不具备立杆施工条件，涉及道路开挖，不允许道路施工</t>
  </si>
  <si>
    <t>利用道路上原有公安、物业立杆进行抱杆，增加横臂租赁位置施工</t>
  </si>
  <si>
    <t>项</t>
  </si>
  <si>
    <t>原单价：16200
更换施工方式后：14800</t>
  </si>
  <si>
    <t>垃圾收集点监控系统-安装施工(立杆)</t>
  </si>
  <si>
    <t>现场勘探后不具备立杆施工条件，物业不同意立杆</t>
  </si>
  <si>
    <t>利用小区内上原有墙体进行安装</t>
  </si>
  <si>
    <t>原单价：12000
更换施工方式后：6300</t>
  </si>
  <si>
    <t>合同内新增</t>
  </si>
  <si>
    <t>新增</t>
  </si>
  <si>
    <t>无线麦克风</t>
  </si>
  <si>
    <t>原无线手持麦克风设备同时无法满足视频会议需求，一是缺少话筒管理能力，通过不同的模式限制话筒发言数量，保障会场发言秩序，二是手持话筒不适用于开会场景，开会需要笔记和电脑操作同时说话，手持麦克风操作不便，三是数量不够会议室至少需要配备3-4台</t>
  </si>
  <si>
    <t>增加桌面话筒以及增加3台设备，并配置一套专业的话务系统配合视频会议使用</t>
  </si>
  <si>
    <t>控制电脑</t>
  </si>
  <si>
    <t>原大屏配置控制电脑无法满足福田区CIM平台的使用需求，区平台要求配置不低于12i9K\RTX3080ti\4T硬盘\128G内存</t>
  </si>
  <si>
    <t>将电脑升级为13i9K RTX4080
32G DDR5
27寸4K显示器</t>
  </si>
  <si>
    <t>摄像机接入授权</t>
  </si>
  <si>
    <t>新增摄像机平台授权数</t>
  </si>
  <si>
    <t>新增160个平台授权码（主街监控授权码以及党群服务中心授权）</t>
  </si>
  <si>
    <t>路</t>
  </si>
  <si>
    <t>变更/点位变更</t>
  </si>
  <si>
    <t>高空鹰眼安装在深勘大厦</t>
  </si>
  <si>
    <t>点位视野受限需要更换点位</t>
  </si>
  <si>
    <t>点位更换至四川大厦，工作内容包括：
1. 深勘大厦高空设备、支架、电路、光缆、支架拆除，现场恢复及清理
2. 四川大厦重新安装,定制符矮支架、电路网络布置、光缆安装施工</t>
  </si>
  <si>
    <t>次</t>
  </si>
  <si>
    <t>海馨苑高空鹰眼采用立杆方式安装</t>
  </si>
  <si>
    <t>立杆视野受限</t>
  </si>
  <si>
    <t>立杆方式改为壁装,工作内容包括：
1.拆除现有安装支架、机箱、设备以及线路
2.重新定做短距离支架横臂、线路、网络调整安装施工</t>
  </si>
  <si>
    <t>已完成13套点位安装</t>
  </si>
  <si>
    <t>根据实际业务运行后需更换安装位置、安装后被借杠单位要求拆除及重新安装</t>
  </si>
  <si>
    <t>共计13个点位拆除和安装，工作内容包括：
1.拆除现有监控、支架、机箱、取电及现场恢复
2.重新安装到新的位置，设备、定做支架、取电施工及调试</t>
  </si>
  <si>
    <t>减少</t>
  </si>
  <si>
    <t xml:space="preserve"> 扩声系统设备</t>
  </si>
  <si>
    <t>无建设</t>
  </si>
  <si>
    <t>无</t>
  </si>
  <si>
    <t>显示设备</t>
  </si>
  <si>
    <t>扩声系统设备</t>
  </si>
  <si>
    <t>无线接收器</t>
  </si>
  <si>
    <t>光纤收发器</t>
  </si>
  <si>
    <t>拆除部分
(空调器)</t>
  </si>
  <si>
    <t>原设计缺失或不够，需增加</t>
  </si>
  <si>
    <t>保护性拆除及迁移空调器</t>
  </si>
  <si>
    <t>拆除部分</t>
  </si>
  <si>
    <t>拆除碳钢通风管道</t>
  </si>
  <si>
    <t>米</t>
  </si>
  <si>
    <t>拆除空调进出水管（DN100）</t>
  </si>
  <si>
    <t>零星修补孔洞、焊接原空调水管</t>
  </si>
  <si>
    <t>拆除部分
(砖砌体拆除)</t>
  </si>
  <si>
    <t>内墙砖砌体拆除</t>
  </si>
  <si>
    <t>立方米</t>
  </si>
  <si>
    <t>1.砌体名称:内墙
2.拆除高度:3.7m</t>
  </si>
  <si>
    <t>拆除部分
(金属门窗拆除)</t>
  </si>
  <si>
    <t>原金属门窗拆除</t>
  </si>
  <si>
    <t>平方米</t>
  </si>
  <si>
    <t>拆除部分
(余方弃置)</t>
  </si>
  <si>
    <t>余方弃置</t>
  </si>
  <si>
    <t>1.废弃料品种:建筑废料
2.运距:25km</t>
  </si>
  <si>
    <t>拆除老机房电表柜</t>
  </si>
  <si>
    <t>拆除老机房三相电柜</t>
  </si>
  <si>
    <t>拆除老机房防雷柜</t>
  </si>
  <si>
    <t>隔断部分
(成品隔断)</t>
  </si>
  <si>
    <t>成品隔断</t>
  </si>
  <si>
    <t>1.面层材料:双面双层10厚埃特板
2.骨架材料:轻钢龙骨
3.中间材料:防火岩棉（超细玻璃丝绵） δ=100.0mm</t>
  </si>
  <si>
    <t>电力电缆</t>
  </si>
  <si>
    <t>1、规格:ZR-YJV-5*16mm2
2、敷设方式、部位:水平敷设、井道敷设</t>
  </si>
  <si>
    <t>电力电缆头</t>
  </si>
  <si>
    <t>个</t>
  </si>
  <si>
    <t>1、名称:电缆终端头
2、规格:16mm2</t>
  </si>
  <si>
    <t>动力机柜配电箱</t>
  </si>
  <si>
    <t>动力机柜、防雷机柜配电箱</t>
  </si>
  <si>
    <t>电缆桥架</t>
  </si>
  <si>
    <t>电缆支架铁构件</t>
  </si>
  <si>
    <t>公斤</t>
  </si>
  <si>
    <t>送配电装置系统</t>
  </si>
  <si>
    <t>1、1kV以下交流供电系统调试</t>
  </si>
  <si>
    <t>窗帘盒</t>
  </si>
  <si>
    <t>1、窗帘盒制作</t>
  </si>
  <si>
    <t>窗帘</t>
  </si>
  <si>
    <t>1、窗帘材质:成品拉帘</t>
  </si>
  <si>
    <t>石材窗台板</t>
  </si>
  <si>
    <t>1、人造大理石窗台石、胶泥铺贴</t>
  </si>
  <si>
    <t>墙面涂膜防水</t>
  </si>
  <si>
    <t>1、防水膜品种:聚氨酯防水涂料
2、涂膜厚度、遍数:2.0mm</t>
  </si>
  <si>
    <t>拆除老机房大屏及钢架</t>
  </si>
  <si>
    <t>拆除机房柜机</t>
  </si>
  <si>
    <t>消防喷淋管道拆除</t>
  </si>
  <si>
    <t>1、原有消防喷淋管道拆除解网等
2、含放水费</t>
  </si>
  <si>
    <t>拆除原消防设施</t>
  </si>
  <si>
    <t>原消防管道拆除</t>
  </si>
  <si>
    <t>1、管道种类、材质:消防管道、镀锌钢管</t>
  </si>
  <si>
    <t>消防部分
(无缝钢管)</t>
  </si>
  <si>
    <t>水喷淋钢管DN25</t>
  </si>
  <si>
    <t>1.材质、压力等级:钢管 DN25
2.高层建筑增加费</t>
  </si>
  <si>
    <t>水喷淋钢管DN40</t>
  </si>
  <si>
    <t>1.材质、压力等级:钢管DN40
2.高层建筑增加费</t>
  </si>
  <si>
    <t>水喷淋钢管DN50</t>
  </si>
  <si>
    <t>1.材质、压力等级:钢管DN50
2.高层建筑增加费</t>
  </si>
  <si>
    <t>气体喷头</t>
  </si>
  <si>
    <t>水喷淋(雾)喷头</t>
  </si>
  <si>
    <t>1.名称:喷头
2.高层建筑增加费</t>
  </si>
  <si>
    <t>管线拆除</t>
  </si>
  <si>
    <t>强电部分
（配管）</t>
  </si>
  <si>
    <t>配管DN25</t>
  </si>
  <si>
    <t>1.材质:JDG管
2.规格:DN25
3.高层建筑增加费</t>
  </si>
  <si>
    <t>配管DN20</t>
  </si>
  <si>
    <t>1.材质:JDG管
2.规格:DN20
3.高层建筑增加费</t>
  </si>
  <si>
    <t>强电部分
（配线）</t>
  </si>
  <si>
    <t>配线</t>
  </si>
  <si>
    <t>1、名称:管内穿线
2、规格:WDZ-BYJ-6mm
3、18路线路布放，距离50米。</t>
  </si>
  <si>
    <t>气体控制机箱</t>
  </si>
  <si>
    <t>1、名称:气体控制机箱迁移
2、保护性拆除后恢复</t>
  </si>
  <si>
    <t>1.配线形式:ZBRVS-2*1.5
2.高层建筑增加费</t>
  </si>
  <si>
    <t>声光报警器</t>
  </si>
  <si>
    <t>1、名称:声光报警器更换</t>
  </si>
  <si>
    <t>点型探测器</t>
  </si>
  <si>
    <t>感烟点型探测器</t>
  </si>
  <si>
    <t>1、名称:感烟点型探测器更换</t>
  </si>
  <si>
    <t>消防警铃</t>
  </si>
  <si>
    <t>1、名称:警铃更换</t>
  </si>
  <si>
    <t>吊顶天棚</t>
  </si>
  <si>
    <t>1.面层材料品种、规格:3厚白色无孔铝单板
2.龙骨材料种类、规格、中距:轻钢龙骨</t>
  </si>
  <si>
    <t>电话线敷设</t>
  </si>
  <si>
    <t>1、电话线敷设
2、高层建筑增加费
3、9个卡座电话线布放，每条85米。</t>
  </si>
  <si>
    <t>双绞线缆</t>
  </si>
  <si>
    <t>1、名称:UTP-CAT6
2、高层建筑增加费
3、10条政数局机房到华强北机房，每条135米，9个卡座、会议台及演讲台网线布放12条，每条115米。</t>
  </si>
  <si>
    <t>垫层</t>
  </si>
  <si>
    <t>1、地面垫高80mm</t>
  </si>
  <si>
    <t>天棚喷刷涂料</t>
  </si>
  <si>
    <t>1.部位:原楼板
2.油漆品种、刷漆遍数:1底2面黑色涂料
3.刮腻子遍数:2遍
4.基层类型:5厚1:3水泥砂浆,5厚1:2.5水泥砂浆</t>
  </si>
  <si>
    <t>砖砌体拆除</t>
  </si>
  <si>
    <t>1、砌体材质:砌块
2、拆除高度:3.7
3、拆除砌体的截面尺寸:150mm</t>
  </si>
  <si>
    <t>墙面一般抹灰</t>
  </si>
  <si>
    <t>1、墙体类型:内墙
2、厚度、砂浆配合比:20mm、M10水泥砂浆</t>
  </si>
  <si>
    <t>老机房设备现场保护</t>
  </si>
  <si>
    <t>1、老机房设备现场保护
2、防尘保护</t>
  </si>
  <si>
    <t>新机房设备现场保护</t>
  </si>
  <si>
    <t>1、新机房设备现场保护
2、防尘保护</t>
  </si>
  <si>
    <t>更换窗户玻璃</t>
  </si>
  <si>
    <t>1、原有窗户玻璃破损拆除(高空作业)
2、含吊篮措施费用
3、新换玻璃规格：5厘透光玻璃</t>
  </si>
  <si>
    <t>玻璃贴膜</t>
  </si>
  <si>
    <t>1、防护材料种类:玻璃贴玻璃纸和背面清洗加封玻璃</t>
  </si>
  <si>
    <t>楼地面美缝</t>
  </si>
  <si>
    <t>1、名称:楼地面美缝剂勾缝</t>
  </si>
  <si>
    <t>光缆迁移</t>
  </si>
  <si>
    <t>芯</t>
  </si>
  <si>
    <t>网络机柜搬迁</t>
  </si>
  <si>
    <t>1、机柜搬迁至新位置</t>
  </si>
  <si>
    <t>设备搬迁</t>
  </si>
  <si>
    <t>1、设备报废、搬迁</t>
  </si>
  <si>
    <t>单相电：UPS、电池组搬迁、接线</t>
  </si>
  <si>
    <t>1、单相电池组搬迁、接线</t>
  </si>
  <si>
    <t>脚手架部分
（脚手架搭拆）</t>
  </si>
  <si>
    <t>脚手架搭拆</t>
  </si>
  <si>
    <t>1、安装工程脚手架搭拆</t>
  </si>
  <si>
    <t>总计</t>
  </si>
  <si>
    <t>变更金额</t>
  </si>
  <si>
    <t>核增</t>
  </si>
  <si>
    <t>变更绝对值
（核增+核减不超过总合同金额5%）</t>
  </si>
  <si>
    <t>表1</t>
  </si>
  <si>
    <t>装修</t>
  </si>
  <si>
    <t>合计</t>
  </si>
  <si>
    <t>绝对值</t>
  </si>
  <si>
    <t>合同金额</t>
  </si>
  <si>
    <t>备用金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</si>
</sst>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9"/>
      <color rgb="FF383A42"/>
      <name val="Consolas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0"/>
  <sheetViews>
    <sheetView tabSelected="1" zoomScale="115" zoomScaleNormal="115" topLeftCell="A75" workbookViewId="0">
      <selection activeCell="A2" sqref="A2:A79"/>
    </sheetView>
  </sheetViews>
  <sheetFormatPr defaultColWidth="9" defaultRowHeight="13.5"/>
  <cols>
    <col min="1" max="1" width="9" style="3"/>
    <col min="2" max="2" width="9" style="6"/>
    <col min="3" max="4" width="9" style="3"/>
    <col min="5" max="5" width="7" style="3" customWidth="1"/>
    <col min="6" max="6" width="20.25" style="3" customWidth="1"/>
    <col min="7" max="7" width="20.875" style="3" customWidth="1"/>
    <col min="8" max="12" width="9" style="3"/>
    <col min="13" max="13" width="14.675" style="3" customWidth="1"/>
    <col min="14" max="14" width="22.5" style="3" customWidth="1"/>
    <col min="15" max="15" width="10.375" style="3"/>
    <col min="16" max="16384" width="9" style="3"/>
  </cols>
  <sheetData>
    <row r="1" ht="72.75" customHeight="1" spans="1:15">
      <c r="A1" s="7" t="s">
        <v>0</v>
      </c>
      <c r="B1" s="8" t="s">
        <v>1</v>
      </c>
      <c r="C1" s="7" t="s">
        <v>2</v>
      </c>
      <c r="D1" s="7" t="s">
        <v>3</v>
      </c>
      <c r="E1" s="7"/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/>
      <c r="L1" s="7" t="s">
        <v>9</v>
      </c>
      <c r="M1" s="7" t="s">
        <v>10</v>
      </c>
      <c r="N1" s="7" t="s">
        <v>11</v>
      </c>
      <c r="O1" s="7" t="s">
        <v>12</v>
      </c>
    </row>
    <row r="2" ht="69" customHeight="1" spans="1:15">
      <c r="A2" s="9">
        <v>1</v>
      </c>
      <c r="B2" s="10" t="s">
        <v>13</v>
      </c>
      <c r="C2" s="9" t="s">
        <v>14</v>
      </c>
      <c r="D2" s="9" t="s">
        <v>15</v>
      </c>
      <c r="E2" s="9"/>
      <c r="F2" s="9" t="s">
        <v>16</v>
      </c>
      <c r="G2" s="9" t="s">
        <v>17</v>
      </c>
      <c r="H2" s="9">
        <v>1</v>
      </c>
      <c r="I2" s="9" t="s">
        <v>18</v>
      </c>
      <c r="J2" s="9">
        <v>19000</v>
      </c>
      <c r="K2" s="9"/>
      <c r="L2" s="9" t="s">
        <v>19</v>
      </c>
      <c r="M2" s="9">
        <v>0</v>
      </c>
      <c r="N2" s="9"/>
      <c r="O2" s="1">
        <v>0</v>
      </c>
    </row>
    <row r="3" s="3" customFormat="1" ht="93" customHeight="1" spans="1:15">
      <c r="A3" s="9">
        <v>2</v>
      </c>
      <c r="B3" s="10" t="s">
        <v>13</v>
      </c>
      <c r="C3" s="9" t="s">
        <v>14</v>
      </c>
      <c r="D3" s="9" t="s">
        <v>20</v>
      </c>
      <c r="E3" s="9"/>
      <c r="F3" s="9" t="s">
        <v>16</v>
      </c>
      <c r="G3" s="9" t="s">
        <v>21</v>
      </c>
      <c r="H3" s="9">
        <v>40</v>
      </c>
      <c r="I3" s="9" t="s">
        <v>18</v>
      </c>
      <c r="J3" s="9">
        <v>16100</v>
      </c>
      <c r="K3" s="9"/>
      <c r="L3" s="9" t="s">
        <v>19</v>
      </c>
      <c r="M3" s="9">
        <v>0</v>
      </c>
      <c r="N3" s="9"/>
      <c r="O3" s="1">
        <v>0</v>
      </c>
    </row>
    <row r="4" ht="128" customHeight="1" spans="1:15">
      <c r="A4" s="9">
        <v>3</v>
      </c>
      <c r="B4" s="10" t="s">
        <v>22</v>
      </c>
      <c r="C4" s="9" t="s">
        <v>14</v>
      </c>
      <c r="D4" s="9" t="s">
        <v>23</v>
      </c>
      <c r="E4" s="9"/>
      <c r="F4" s="9" t="s">
        <v>24</v>
      </c>
      <c r="G4" s="9" t="s">
        <v>25</v>
      </c>
      <c r="H4" s="9">
        <v>4</v>
      </c>
      <c r="I4" s="9" t="s">
        <v>18</v>
      </c>
      <c r="J4" s="9">
        <v>8000</v>
      </c>
      <c r="K4" s="9"/>
      <c r="L4" s="9" t="s">
        <v>19</v>
      </c>
      <c r="M4" s="9">
        <v>0</v>
      </c>
      <c r="N4" s="9"/>
      <c r="O4" s="1">
        <v>0</v>
      </c>
    </row>
    <row r="5" ht="68" customHeight="1" spans="1:15">
      <c r="A5" s="9">
        <v>4</v>
      </c>
      <c r="B5" s="10" t="s">
        <v>22</v>
      </c>
      <c r="C5" s="9" t="s">
        <v>14</v>
      </c>
      <c r="D5" s="9" t="s">
        <v>26</v>
      </c>
      <c r="E5" s="9"/>
      <c r="F5" s="9" t="s">
        <v>27</v>
      </c>
      <c r="G5" s="9" t="s">
        <v>28</v>
      </c>
      <c r="H5" s="9">
        <v>1</v>
      </c>
      <c r="I5" s="9" t="s">
        <v>18</v>
      </c>
      <c r="J5" s="9">
        <v>2800</v>
      </c>
      <c r="K5" s="9"/>
      <c r="L5" s="9" t="s">
        <v>19</v>
      </c>
      <c r="M5" s="9">
        <v>0</v>
      </c>
      <c r="N5" s="9"/>
      <c r="O5" s="1">
        <v>0</v>
      </c>
    </row>
    <row r="6" ht="42" customHeight="1" spans="1:15">
      <c r="A6" s="9">
        <v>5</v>
      </c>
      <c r="B6" s="10" t="s">
        <v>22</v>
      </c>
      <c r="C6" s="9" t="s">
        <v>14</v>
      </c>
      <c r="D6" s="9" t="s">
        <v>29</v>
      </c>
      <c r="E6" s="9"/>
      <c r="F6" s="9" t="s">
        <v>30</v>
      </c>
      <c r="G6" s="9" t="s">
        <v>31</v>
      </c>
      <c r="H6" s="9">
        <v>1</v>
      </c>
      <c r="I6" s="9" t="s">
        <v>18</v>
      </c>
      <c r="J6" s="9">
        <v>90000</v>
      </c>
      <c r="K6" s="9"/>
      <c r="L6" s="9" t="s">
        <v>19</v>
      </c>
      <c r="M6" s="9">
        <v>0</v>
      </c>
      <c r="N6" s="9"/>
      <c r="O6" s="1">
        <v>0</v>
      </c>
    </row>
    <row r="7" ht="44.25" customHeight="1" spans="1:15">
      <c r="A7" s="9">
        <v>6</v>
      </c>
      <c r="B7" s="10" t="s">
        <v>22</v>
      </c>
      <c r="C7" s="9" t="s">
        <v>14</v>
      </c>
      <c r="D7" s="9" t="s">
        <v>32</v>
      </c>
      <c r="E7" s="9"/>
      <c r="F7" s="9" t="s">
        <v>33</v>
      </c>
      <c r="G7" s="9" t="s">
        <v>34</v>
      </c>
      <c r="H7" s="9">
        <v>40</v>
      </c>
      <c r="I7" s="9" t="s">
        <v>18</v>
      </c>
      <c r="J7" s="9">
        <v>500</v>
      </c>
      <c r="K7" s="9"/>
      <c r="L7" s="9" t="s">
        <v>19</v>
      </c>
      <c r="M7" s="9">
        <v>0</v>
      </c>
      <c r="N7" s="9"/>
      <c r="O7" s="1">
        <v>0</v>
      </c>
    </row>
    <row r="8" ht="28.5" customHeight="1" spans="1:15">
      <c r="A8" s="9">
        <v>7</v>
      </c>
      <c r="B8" s="10" t="s">
        <v>22</v>
      </c>
      <c r="C8" s="9" t="s">
        <v>14</v>
      </c>
      <c r="D8" s="9" t="s">
        <v>35</v>
      </c>
      <c r="E8" s="9"/>
      <c r="F8" s="9" t="s">
        <v>36</v>
      </c>
      <c r="G8" s="9" t="s">
        <v>37</v>
      </c>
      <c r="H8" s="9">
        <v>100</v>
      </c>
      <c r="I8" s="9" t="s">
        <v>38</v>
      </c>
      <c r="J8" s="9">
        <v>5400</v>
      </c>
      <c r="K8" s="9"/>
      <c r="L8" s="9" t="s">
        <v>19</v>
      </c>
      <c r="M8" s="9">
        <v>0</v>
      </c>
      <c r="N8" s="9"/>
      <c r="O8" s="1">
        <v>0</v>
      </c>
    </row>
    <row r="9" ht="70" customHeight="1" spans="1:15">
      <c r="A9" s="9">
        <v>8</v>
      </c>
      <c r="B9" s="10" t="s">
        <v>39</v>
      </c>
      <c r="C9" s="9" t="s">
        <v>40</v>
      </c>
      <c r="D9" s="9" t="s">
        <v>41</v>
      </c>
      <c r="E9" s="9"/>
      <c r="F9" s="9" t="s">
        <v>42</v>
      </c>
      <c r="G9" s="9" t="s">
        <v>43</v>
      </c>
      <c r="H9" s="9">
        <v>37</v>
      </c>
      <c r="I9" s="9" t="s">
        <v>44</v>
      </c>
      <c r="J9" s="9">
        <v>14800</v>
      </c>
      <c r="K9" s="9"/>
      <c r="L9" s="9"/>
      <c r="M9" s="9">
        <v>-51800</v>
      </c>
      <c r="N9" s="11" t="s">
        <v>45</v>
      </c>
      <c r="O9" s="1">
        <v>51800</v>
      </c>
    </row>
    <row r="10" ht="82" customHeight="1" spans="1:15">
      <c r="A10" s="9">
        <v>9</v>
      </c>
      <c r="B10" s="10" t="s">
        <v>39</v>
      </c>
      <c r="C10" s="9" t="s">
        <v>40</v>
      </c>
      <c r="D10" s="9" t="s">
        <v>46</v>
      </c>
      <c r="E10" s="9"/>
      <c r="F10" s="9" t="s">
        <v>47</v>
      </c>
      <c r="G10" s="9" t="s">
        <v>48</v>
      </c>
      <c r="H10" s="9">
        <v>5</v>
      </c>
      <c r="I10" s="9" t="s">
        <v>44</v>
      </c>
      <c r="J10" s="9">
        <v>12000</v>
      </c>
      <c r="K10" s="9"/>
      <c r="L10" s="9" t="s">
        <v>19</v>
      </c>
      <c r="M10" s="9">
        <v>-28500</v>
      </c>
      <c r="N10" s="11" t="s">
        <v>49</v>
      </c>
      <c r="O10" s="1">
        <v>28500</v>
      </c>
    </row>
    <row r="11" ht="187" customHeight="1" spans="1:15">
      <c r="A11" s="9">
        <v>10</v>
      </c>
      <c r="B11" s="10" t="s">
        <v>50</v>
      </c>
      <c r="C11" s="9" t="s">
        <v>51</v>
      </c>
      <c r="D11" s="9" t="s">
        <v>52</v>
      </c>
      <c r="E11" s="9"/>
      <c r="F11" s="9" t="s">
        <v>53</v>
      </c>
      <c r="G11" s="9" t="s">
        <v>54</v>
      </c>
      <c r="H11" s="9">
        <v>1</v>
      </c>
      <c r="I11" s="9" t="s">
        <v>38</v>
      </c>
      <c r="J11" s="9">
        <v>40698</v>
      </c>
      <c r="K11" s="9"/>
      <c r="L11" s="9" t="s">
        <v>19</v>
      </c>
      <c r="M11" s="9">
        <f t="shared" ref="M11:M16" si="0">H11*J11</f>
        <v>40698</v>
      </c>
      <c r="N11" s="9" t="s">
        <v>19</v>
      </c>
      <c r="O11" s="1">
        <v>40698</v>
      </c>
    </row>
    <row r="12" ht="96" customHeight="1" spans="1:15">
      <c r="A12" s="9">
        <v>11</v>
      </c>
      <c r="B12" s="15" t="s">
        <v>50</v>
      </c>
      <c r="C12" s="9" t="s">
        <v>51</v>
      </c>
      <c r="D12" s="12" t="s">
        <v>55</v>
      </c>
      <c r="E12" s="13"/>
      <c r="F12" s="14" t="s">
        <v>56</v>
      </c>
      <c r="G12" s="14" t="s">
        <v>57</v>
      </c>
      <c r="H12" s="9">
        <v>1</v>
      </c>
      <c r="I12" s="9" t="s">
        <v>38</v>
      </c>
      <c r="J12" s="12">
        <v>36288</v>
      </c>
      <c r="K12" s="13"/>
      <c r="L12" s="14" t="s">
        <v>19</v>
      </c>
      <c r="M12" s="9">
        <f t="shared" si="0"/>
        <v>36288</v>
      </c>
      <c r="N12" s="9" t="s">
        <v>19</v>
      </c>
      <c r="O12" s="1">
        <v>36288</v>
      </c>
    </row>
    <row r="13" ht="115.5" customHeight="1" spans="1:15">
      <c r="A13" s="9">
        <v>12</v>
      </c>
      <c r="B13" s="10" t="s">
        <v>50</v>
      </c>
      <c r="C13" s="9" t="s">
        <v>51</v>
      </c>
      <c r="D13" s="9" t="s">
        <v>58</v>
      </c>
      <c r="E13" s="9"/>
      <c r="F13" s="9" t="s">
        <v>59</v>
      </c>
      <c r="G13" s="9" t="s">
        <v>60</v>
      </c>
      <c r="H13" s="9">
        <v>160</v>
      </c>
      <c r="I13" s="9" t="s">
        <v>61</v>
      </c>
      <c r="J13" s="9">
        <v>100</v>
      </c>
      <c r="K13" s="9"/>
      <c r="L13" s="9" t="s">
        <v>19</v>
      </c>
      <c r="M13" s="9">
        <f t="shared" si="0"/>
        <v>16000</v>
      </c>
      <c r="N13" s="9" t="s">
        <v>19</v>
      </c>
      <c r="O13" s="1">
        <v>16000</v>
      </c>
    </row>
    <row r="14" ht="168" customHeight="1" spans="1:15">
      <c r="A14" s="9">
        <v>13</v>
      </c>
      <c r="B14" s="10" t="s">
        <v>22</v>
      </c>
      <c r="C14" s="9" t="s">
        <v>62</v>
      </c>
      <c r="D14" s="9" t="s">
        <v>63</v>
      </c>
      <c r="E14" s="9"/>
      <c r="F14" s="9" t="s">
        <v>64</v>
      </c>
      <c r="G14" s="11" t="s">
        <v>65</v>
      </c>
      <c r="H14" s="9">
        <v>1</v>
      </c>
      <c r="I14" s="9" t="s">
        <v>66</v>
      </c>
      <c r="J14" s="12">
        <v>34000</v>
      </c>
      <c r="K14" s="13"/>
      <c r="L14" s="9" t="s">
        <v>19</v>
      </c>
      <c r="M14" s="9">
        <f t="shared" si="0"/>
        <v>34000</v>
      </c>
      <c r="N14" s="9" t="s">
        <v>19</v>
      </c>
      <c r="O14" s="1">
        <v>34000</v>
      </c>
    </row>
    <row r="15" ht="129" customHeight="1" spans="1:15">
      <c r="A15" s="9">
        <v>14</v>
      </c>
      <c r="B15" s="10" t="s">
        <v>22</v>
      </c>
      <c r="C15" s="9" t="s">
        <v>40</v>
      </c>
      <c r="D15" s="9" t="s">
        <v>67</v>
      </c>
      <c r="E15" s="9"/>
      <c r="F15" s="9" t="s">
        <v>68</v>
      </c>
      <c r="G15" s="11" t="s">
        <v>69</v>
      </c>
      <c r="H15" s="9">
        <v>1</v>
      </c>
      <c r="I15" s="9" t="s">
        <v>66</v>
      </c>
      <c r="J15" s="9">
        <v>13500</v>
      </c>
      <c r="K15" s="9"/>
      <c r="L15" s="9" t="s">
        <v>19</v>
      </c>
      <c r="M15" s="9">
        <f t="shared" si="0"/>
        <v>13500</v>
      </c>
      <c r="N15" s="9" t="s">
        <v>19</v>
      </c>
      <c r="O15" s="1">
        <v>13500</v>
      </c>
    </row>
    <row r="16" ht="131" customHeight="1" spans="1:15">
      <c r="A16" s="9">
        <v>15</v>
      </c>
      <c r="B16" s="10" t="s">
        <v>22</v>
      </c>
      <c r="C16" s="9" t="s">
        <v>62</v>
      </c>
      <c r="D16" s="9" t="s">
        <v>70</v>
      </c>
      <c r="E16" s="9"/>
      <c r="F16" s="9" t="s">
        <v>71</v>
      </c>
      <c r="G16" s="11" t="s">
        <v>72</v>
      </c>
      <c r="H16" s="9">
        <v>13</v>
      </c>
      <c r="I16" s="9" t="s">
        <v>66</v>
      </c>
      <c r="J16" s="9">
        <v>8300</v>
      </c>
      <c r="K16" s="9"/>
      <c r="L16" s="9" t="s">
        <v>19</v>
      </c>
      <c r="M16" s="9">
        <f t="shared" si="0"/>
        <v>107900</v>
      </c>
      <c r="N16" s="9" t="s">
        <v>19</v>
      </c>
      <c r="O16" s="1">
        <v>107900</v>
      </c>
    </row>
    <row r="17" ht="28" customHeight="1" spans="1:15">
      <c r="A17" s="9">
        <v>16</v>
      </c>
      <c r="B17" s="10" t="s">
        <v>39</v>
      </c>
      <c r="C17" s="9" t="s">
        <v>73</v>
      </c>
      <c r="D17" s="18" t="s">
        <v>74</v>
      </c>
      <c r="E17" s="18"/>
      <c r="F17" s="9" t="s">
        <v>75</v>
      </c>
      <c r="G17" s="9" t="s">
        <v>76</v>
      </c>
      <c r="H17" s="9">
        <v>1</v>
      </c>
      <c r="I17" s="9" t="s">
        <v>18</v>
      </c>
      <c r="J17" s="9">
        <v>4000</v>
      </c>
      <c r="K17" s="9"/>
      <c r="L17" s="9" t="s">
        <v>19</v>
      </c>
      <c r="M17" s="9">
        <f t="shared" ref="M17:M22" si="1">-H17*J17</f>
        <v>-4000</v>
      </c>
      <c r="N17" s="9"/>
      <c r="O17" s="1">
        <v>4000</v>
      </c>
    </row>
    <row r="18" ht="20" customHeight="1" spans="1:15">
      <c r="A18" s="9">
        <v>17</v>
      </c>
      <c r="B18" s="10" t="s">
        <v>39</v>
      </c>
      <c r="C18" s="9" t="s">
        <v>73</v>
      </c>
      <c r="D18" s="9" t="s">
        <v>77</v>
      </c>
      <c r="E18" s="9"/>
      <c r="F18" s="9" t="s">
        <v>75</v>
      </c>
      <c r="G18" s="9" t="s">
        <v>76</v>
      </c>
      <c r="H18" s="9">
        <v>1</v>
      </c>
      <c r="I18" s="9" t="s">
        <v>38</v>
      </c>
      <c r="J18" s="9">
        <v>4000</v>
      </c>
      <c r="K18" s="9"/>
      <c r="L18" s="9" t="s">
        <v>19</v>
      </c>
      <c r="M18" s="9">
        <f t="shared" si="1"/>
        <v>-4000</v>
      </c>
      <c r="N18" s="9"/>
      <c r="O18" s="1">
        <v>4000</v>
      </c>
    </row>
    <row r="19" ht="24" customHeight="1" spans="1:15">
      <c r="A19" s="9">
        <v>18</v>
      </c>
      <c r="B19" s="10" t="s">
        <v>39</v>
      </c>
      <c r="C19" s="9" t="s">
        <v>73</v>
      </c>
      <c r="D19" s="9" t="s">
        <v>74</v>
      </c>
      <c r="E19" s="9"/>
      <c r="F19" s="9" t="s">
        <v>75</v>
      </c>
      <c r="G19" s="9" t="s">
        <v>76</v>
      </c>
      <c r="H19" s="9">
        <v>2</v>
      </c>
      <c r="I19" s="9" t="s">
        <v>18</v>
      </c>
      <c r="J19" s="9">
        <v>400</v>
      </c>
      <c r="K19" s="9"/>
      <c r="L19" s="9" t="s">
        <v>19</v>
      </c>
      <c r="M19" s="9">
        <f t="shared" si="1"/>
        <v>-800</v>
      </c>
      <c r="N19" s="9"/>
      <c r="O19" s="1">
        <v>800</v>
      </c>
    </row>
    <row r="20" ht="32" customHeight="1" spans="1:15">
      <c r="A20" s="9">
        <v>19</v>
      </c>
      <c r="B20" s="10" t="s">
        <v>39</v>
      </c>
      <c r="C20" s="9" t="s">
        <v>73</v>
      </c>
      <c r="D20" s="9" t="s">
        <v>78</v>
      </c>
      <c r="E20" s="9"/>
      <c r="F20" s="9" t="s">
        <v>75</v>
      </c>
      <c r="G20" s="9" t="s">
        <v>76</v>
      </c>
      <c r="H20" s="9">
        <v>2</v>
      </c>
      <c r="I20" s="9" t="s">
        <v>18</v>
      </c>
      <c r="J20" s="9">
        <v>400</v>
      </c>
      <c r="K20" s="9"/>
      <c r="L20" s="9" t="s">
        <v>19</v>
      </c>
      <c r="M20" s="9">
        <f t="shared" si="1"/>
        <v>-800</v>
      </c>
      <c r="N20" s="9"/>
      <c r="O20" s="1">
        <v>800</v>
      </c>
    </row>
    <row r="21" ht="25" customHeight="1" spans="1:15">
      <c r="A21" s="9">
        <v>20</v>
      </c>
      <c r="B21" s="10" t="s">
        <v>39</v>
      </c>
      <c r="C21" s="9" t="s">
        <v>73</v>
      </c>
      <c r="D21" s="9" t="s">
        <v>79</v>
      </c>
      <c r="E21" s="9"/>
      <c r="F21" s="9" t="s">
        <v>75</v>
      </c>
      <c r="G21" s="9" t="s">
        <v>76</v>
      </c>
      <c r="H21" s="9">
        <v>1</v>
      </c>
      <c r="I21" s="9" t="s">
        <v>18</v>
      </c>
      <c r="J21" s="9">
        <v>1600</v>
      </c>
      <c r="K21" s="9"/>
      <c r="L21" s="9" t="s">
        <v>19</v>
      </c>
      <c r="M21" s="9">
        <f t="shared" si="1"/>
        <v>-1600</v>
      </c>
      <c r="N21" s="9"/>
      <c r="O21" s="1">
        <v>1600</v>
      </c>
    </row>
    <row r="22" ht="26" customHeight="1" spans="1:15">
      <c r="A22" s="9">
        <v>21</v>
      </c>
      <c r="B22" s="10" t="s">
        <v>39</v>
      </c>
      <c r="C22" s="9" t="s">
        <v>73</v>
      </c>
      <c r="D22" s="9" t="s">
        <v>80</v>
      </c>
      <c r="E22" s="9"/>
      <c r="F22" s="9" t="s">
        <v>75</v>
      </c>
      <c r="G22" s="9" t="s">
        <v>76</v>
      </c>
      <c r="H22" s="9">
        <v>1</v>
      </c>
      <c r="I22" s="9" t="s">
        <v>18</v>
      </c>
      <c r="J22" s="9">
        <v>1600</v>
      </c>
      <c r="K22" s="9"/>
      <c r="L22" s="9" t="s">
        <v>19</v>
      </c>
      <c r="M22" s="9">
        <f t="shared" si="1"/>
        <v>-1600</v>
      </c>
      <c r="N22" s="9"/>
      <c r="O22" s="1">
        <v>1600</v>
      </c>
    </row>
    <row r="23" ht="58.5" customHeight="1" spans="1:15">
      <c r="A23" s="9">
        <v>22</v>
      </c>
      <c r="B23" s="10" t="s">
        <v>50</v>
      </c>
      <c r="C23" s="9" t="s">
        <v>51</v>
      </c>
      <c r="D23" s="9" t="s">
        <v>81</v>
      </c>
      <c r="E23" s="9"/>
      <c r="F23" s="9" t="s">
        <v>82</v>
      </c>
      <c r="G23" s="9" t="s">
        <v>83</v>
      </c>
      <c r="H23" s="9">
        <v>5</v>
      </c>
      <c r="I23" s="9" t="s">
        <v>18</v>
      </c>
      <c r="J23" s="9">
        <v>550</v>
      </c>
      <c r="K23" s="9"/>
      <c r="L23" s="9" t="s">
        <v>19</v>
      </c>
      <c r="M23" s="9">
        <v>2750</v>
      </c>
      <c r="N23" s="9"/>
      <c r="O23" s="1">
        <v>2750</v>
      </c>
    </row>
    <row r="24" ht="58.5" customHeight="1" spans="1:15">
      <c r="A24" s="9">
        <v>23</v>
      </c>
      <c r="B24" s="10" t="s">
        <v>50</v>
      </c>
      <c r="C24" s="9" t="s">
        <v>51</v>
      </c>
      <c r="D24" s="9" t="s">
        <v>84</v>
      </c>
      <c r="E24" s="9"/>
      <c r="F24" s="9" t="s">
        <v>82</v>
      </c>
      <c r="G24" s="9" t="s">
        <v>85</v>
      </c>
      <c r="H24" s="9">
        <v>95</v>
      </c>
      <c r="I24" s="9" t="s">
        <v>86</v>
      </c>
      <c r="J24" s="9">
        <v>40.83</v>
      </c>
      <c r="K24" s="9"/>
      <c r="L24" s="9" t="s">
        <v>19</v>
      </c>
      <c r="M24" s="9">
        <v>3878.85</v>
      </c>
      <c r="N24" s="9"/>
      <c r="O24" s="1">
        <v>3878.85</v>
      </c>
    </row>
    <row r="25" ht="58.5" customHeight="1" spans="1:15">
      <c r="A25" s="9">
        <v>24</v>
      </c>
      <c r="B25" s="10" t="s">
        <v>50</v>
      </c>
      <c r="C25" s="9" t="s">
        <v>51</v>
      </c>
      <c r="D25" s="9" t="s">
        <v>84</v>
      </c>
      <c r="E25" s="9"/>
      <c r="F25" s="9" t="s">
        <v>82</v>
      </c>
      <c r="G25" s="9" t="s">
        <v>87</v>
      </c>
      <c r="H25" s="9">
        <v>90</v>
      </c>
      <c r="I25" s="9" t="s">
        <v>86</v>
      </c>
      <c r="J25" s="9">
        <v>19.04</v>
      </c>
      <c r="K25" s="9"/>
      <c r="L25" s="9" t="s">
        <v>19</v>
      </c>
      <c r="M25" s="9">
        <v>1713.6</v>
      </c>
      <c r="N25" s="9"/>
      <c r="O25" s="1">
        <v>1713.6</v>
      </c>
    </row>
    <row r="26" ht="58.5" customHeight="1" spans="1:15">
      <c r="A26" s="9">
        <v>25</v>
      </c>
      <c r="B26" s="10" t="s">
        <v>50</v>
      </c>
      <c r="C26" s="9" t="s">
        <v>51</v>
      </c>
      <c r="D26" s="9" t="s">
        <v>84</v>
      </c>
      <c r="E26" s="9"/>
      <c r="F26" s="9" t="s">
        <v>82</v>
      </c>
      <c r="G26" s="9" t="s">
        <v>88</v>
      </c>
      <c r="H26" s="9">
        <v>2</v>
      </c>
      <c r="I26" s="9" t="s">
        <v>44</v>
      </c>
      <c r="J26" s="9">
        <v>3668.17</v>
      </c>
      <c r="K26" s="9"/>
      <c r="L26" s="9" t="s">
        <v>19</v>
      </c>
      <c r="M26" s="9">
        <v>7336.34</v>
      </c>
      <c r="N26" s="9"/>
      <c r="O26" s="1">
        <v>7336.34</v>
      </c>
    </row>
    <row r="27" ht="30" customHeight="1" spans="1:15">
      <c r="A27" s="9">
        <v>26</v>
      </c>
      <c r="B27" s="15" t="s">
        <v>50</v>
      </c>
      <c r="C27" s="9" t="s">
        <v>51</v>
      </c>
      <c r="D27" s="9" t="s">
        <v>89</v>
      </c>
      <c r="E27" s="9"/>
      <c r="F27" s="9" t="s">
        <v>82</v>
      </c>
      <c r="G27" s="9" t="s">
        <v>90</v>
      </c>
      <c r="H27" s="9">
        <v>6.61</v>
      </c>
      <c r="I27" s="9" t="s">
        <v>91</v>
      </c>
      <c r="J27" s="9">
        <v>275</v>
      </c>
      <c r="K27" s="9"/>
      <c r="L27" s="9" t="s">
        <v>19</v>
      </c>
      <c r="M27" s="9">
        <v>1817.75</v>
      </c>
      <c r="N27" s="9" t="s">
        <v>92</v>
      </c>
      <c r="O27" s="1">
        <v>1817.75</v>
      </c>
    </row>
    <row r="28" ht="58.5" customHeight="1" spans="1:15">
      <c r="A28" s="9">
        <v>27</v>
      </c>
      <c r="B28" s="10" t="s">
        <v>50</v>
      </c>
      <c r="C28" s="9" t="s">
        <v>51</v>
      </c>
      <c r="D28" s="9" t="s">
        <v>93</v>
      </c>
      <c r="E28" s="9"/>
      <c r="F28" s="9" t="s">
        <v>82</v>
      </c>
      <c r="G28" s="9" t="s">
        <v>94</v>
      </c>
      <c r="H28" s="9">
        <v>10.5</v>
      </c>
      <c r="I28" s="9" t="s">
        <v>95</v>
      </c>
      <c r="J28" s="9">
        <v>25</v>
      </c>
      <c r="K28" s="9"/>
      <c r="L28" s="9" t="s">
        <v>19</v>
      </c>
      <c r="M28" s="9">
        <v>262.5</v>
      </c>
      <c r="N28" s="9"/>
      <c r="O28" s="1">
        <v>262.5</v>
      </c>
    </row>
    <row r="29" ht="44.25" customHeight="1" spans="1:15">
      <c r="A29" s="9">
        <v>28</v>
      </c>
      <c r="B29" s="16" t="s">
        <v>50</v>
      </c>
      <c r="C29" s="17" t="s">
        <v>51</v>
      </c>
      <c r="D29" s="17" t="s">
        <v>96</v>
      </c>
      <c r="E29" s="17"/>
      <c r="F29" s="17" t="s">
        <v>82</v>
      </c>
      <c r="G29" s="17" t="s">
        <v>97</v>
      </c>
      <c r="H29" s="17">
        <v>19.14</v>
      </c>
      <c r="I29" s="17" t="s">
        <v>91</v>
      </c>
      <c r="J29" s="17">
        <v>128</v>
      </c>
      <c r="K29" s="17"/>
      <c r="L29" s="17" t="s">
        <v>19</v>
      </c>
      <c r="M29" s="17">
        <v>2449.92</v>
      </c>
      <c r="N29" s="9" t="s">
        <v>98</v>
      </c>
      <c r="O29" s="1">
        <v>2449.92</v>
      </c>
    </row>
    <row r="30" ht="58.5" customHeight="1" spans="1:15">
      <c r="A30" s="9">
        <v>29</v>
      </c>
      <c r="B30" s="10" t="s">
        <v>50</v>
      </c>
      <c r="C30" s="9" t="s">
        <v>51</v>
      </c>
      <c r="D30" s="9" t="s">
        <v>84</v>
      </c>
      <c r="E30" s="9"/>
      <c r="F30" s="9" t="s">
        <v>82</v>
      </c>
      <c r="G30" s="9" t="s">
        <v>99</v>
      </c>
      <c r="H30" s="9">
        <v>1</v>
      </c>
      <c r="I30" s="9" t="s">
        <v>18</v>
      </c>
      <c r="J30" s="9">
        <v>290.94</v>
      </c>
      <c r="K30" s="9"/>
      <c r="L30" s="9" t="s">
        <v>19</v>
      </c>
      <c r="M30" s="9">
        <v>290.94</v>
      </c>
      <c r="N30" s="9"/>
      <c r="O30" s="1">
        <v>290.94</v>
      </c>
    </row>
    <row r="31" ht="58.5" customHeight="1" spans="1:15">
      <c r="A31" s="9">
        <v>30</v>
      </c>
      <c r="B31" s="10" t="s">
        <v>50</v>
      </c>
      <c r="C31" s="9" t="s">
        <v>51</v>
      </c>
      <c r="D31" s="9" t="s">
        <v>84</v>
      </c>
      <c r="E31" s="9"/>
      <c r="F31" s="9" t="s">
        <v>82</v>
      </c>
      <c r="G31" s="9" t="s">
        <v>100</v>
      </c>
      <c r="H31" s="9">
        <v>1</v>
      </c>
      <c r="I31" s="9" t="s">
        <v>18</v>
      </c>
      <c r="J31" s="9">
        <v>290.94</v>
      </c>
      <c r="K31" s="9"/>
      <c r="L31" s="9" t="s">
        <v>19</v>
      </c>
      <c r="M31" s="9">
        <v>290.94</v>
      </c>
      <c r="N31" s="9"/>
      <c r="O31" s="1">
        <v>290.94</v>
      </c>
    </row>
    <row r="32" ht="58.5" customHeight="1" spans="1:15">
      <c r="A32" s="9">
        <v>31</v>
      </c>
      <c r="B32" s="10" t="s">
        <v>50</v>
      </c>
      <c r="C32" s="9" t="s">
        <v>51</v>
      </c>
      <c r="D32" s="9" t="s">
        <v>84</v>
      </c>
      <c r="E32" s="9"/>
      <c r="F32" s="9" t="s">
        <v>82</v>
      </c>
      <c r="G32" s="9" t="s">
        <v>101</v>
      </c>
      <c r="H32" s="9">
        <v>1</v>
      </c>
      <c r="I32" s="9" t="s">
        <v>18</v>
      </c>
      <c r="J32" s="9">
        <v>290.94</v>
      </c>
      <c r="K32" s="9"/>
      <c r="L32" s="9" t="s">
        <v>19</v>
      </c>
      <c r="M32" s="9">
        <v>290.94</v>
      </c>
      <c r="N32" s="9"/>
      <c r="O32" s="1">
        <v>290.94</v>
      </c>
    </row>
    <row r="33" ht="58.5" customHeight="1" spans="1:15">
      <c r="A33" s="9">
        <v>32</v>
      </c>
      <c r="B33" s="10" t="s">
        <v>50</v>
      </c>
      <c r="C33" s="9" t="s">
        <v>51</v>
      </c>
      <c r="D33" s="9" t="s">
        <v>102</v>
      </c>
      <c r="E33" s="9"/>
      <c r="F33" s="9" t="s">
        <v>82</v>
      </c>
      <c r="G33" s="9" t="s">
        <v>103</v>
      </c>
      <c r="H33" s="9">
        <v>15</v>
      </c>
      <c r="I33" s="9" t="s">
        <v>95</v>
      </c>
      <c r="J33" s="9">
        <v>521.45</v>
      </c>
      <c r="K33" s="9"/>
      <c r="L33" s="9" t="s">
        <v>19</v>
      </c>
      <c r="M33" s="9">
        <v>7821.75</v>
      </c>
      <c r="N33" s="9" t="s">
        <v>104</v>
      </c>
      <c r="O33" s="1">
        <v>7821.75</v>
      </c>
    </row>
    <row r="34" ht="58.5" customHeight="1" spans="1:15">
      <c r="A34" s="9">
        <v>33</v>
      </c>
      <c r="B34" s="10" t="s">
        <v>22</v>
      </c>
      <c r="C34" s="9" t="s">
        <v>51</v>
      </c>
      <c r="D34" s="9" t="s">
        <v>76</v>
      </c>
      <c r="E34" s="9"/>
      <c r="F34" s="9" t="s">
        <v>82</v>
      </c>
      <c r="G34" s="9" t="s">
        <v>105</v>
      </c>
      <c r="H34" s="9">
        <v>100</v>
      </c>
      <c r="I34" s="9" t="s">
        <v>86</v>
      </c>
      <c r="J34" s="9">
        <v>86</v>
      </c>
      <c r="K34" s="9"/>
      <c r="L34" s="9" t="s">
        <v>19</v>
      </c>
      <c r="M34" s="9">
        <v>8600</v>
      </c>
      <c r="N34" s="9" t="s">
        <v>106</v>
      </c>
      <c r="O34" s="1">
        <v>8600</v>
      </c>
    </row>
    <row r="35" ht="44.25" customHeight="1" spans="1:15">
      <c r="A35" s="9">
        <v>34</v>
      </c>
      <c r="B35" s="10" t="s">
        <v>22</v>
      </c>
      <c r="C35" s="9" t="s">
        <v>51</v>
      </c>
      <c r="D35" s="9" t="s">
        <v>76</v>
      </c>
      <c r="E35" s="9"/>
      <c r="F35" s="9" t="s">
        <v>82</v>
      </c>
      <c r="G35" s="9" t="s">
        <v>107</v>
      </c>
      <c r="H35" s="9">
        <v>10</v>
      </c>
      <c r="I35" s="9" t="s">
        <v>108</v>
      </c>
      <c r="J35" s="9">
        <v>98</v>
      </c>
      <c r="K35" s="9"/>
      <c r="L35" s="9" t="s">
        <v>19</v>
      </c>
      <c r="M35" s="9">
        <v>980</v>
      </c>
      <c r="N35" s="9" t="s">
        <v>109</v>
      </c>
      <c r="O35" s="1">
        <v>980</v>
      </c>
    </row>
    <row r="36" ht="58.5" customHeight="1" spans="1:15">
      <c r="A36" s="9">
        <v>35</v>
      </c>
      <c r="B36" s="10" t="s">
        <v>22</v>
      </c>
      <c r="C36" s="9" t="s">
        <v>51</v>
      </c>
      <c r="D36" s="9" t="s">
        <v>76</v>
      </c>
      <c r="E36" s="9"/>
      <c r="F36" s="9" t="s">
        <v>82</v>
      </c>
      <c r="G36" s="9" t="s">
        <v>110</v>
      </c>
      <c r="H36" s="9">
        <v>1</v>
      </c>
      <c r="I36" s="9" t="s">
        <v>18</v>
      </c>
      <c r="J36" s="9">
        <v>3876.47</v>
      </c>
      <c r="K36" s="9"/>
      <c r="L36" s="9" t="s">
        <v>19</v>
      </c>
      <c r="M36" s="9">
        <v>3876.47</v>
      </c>
      <c r="N36" s="9"/>
      <c r="O36" s="1">
        <v>3876.47</v>
      </c>
    </row>
    <row r="37" ht="58.5" customHeight="1" spans="1:15">
      <c r="A37" s="9">
        <v>36</v>
      </c>
      <c r="B37" s="10" t="s">
        <v>22</v>
      </c>
      <c r="C37" s="9" t="s">
        <v>51</v>
      </c>
      <c r="D37" s="9" t="s">
        <v>76</v>
      </c>
      <c r="E37" s="9"/>
      <c r="F37" s="9" t="s">
        <v>82</v>
      </c>
      <c r="G37" s="9" t="s">
        <v>111</v>
      </c>
      <c r="H37" s="9">
        <v>1</v>
      </c>
      <c r="I37" s="9" t="s">
        <v>18</v>
      </c>
      <c r="J37" s="9">
        <v>3876.47</v>
      </c>
      <c r="K37" s="9"/>
      <c r="L37" s="9" t="s">
        <v>19</v>
      </c>
      <c r="M37" s="9">
        <v>3876.47</v>
      </c>
      <c r="N37" s="9"/>
      <c r="O37" s="1">
        <v>3876.47</v>
      </c>
    </row>
    <row r="38" ht="58.5" customHeight="1" spans="1:15">
      <c r="A38" s="9">
        <v>37</v>
      </c>
      <c r="B38" s="10" t="s">
        <v>22</v>
      </c>
      <c r="C38" s="9" t="s">
        <v>51</v>
      </c>
      <c r="D38" s="9" t="s">
        <v>76</v>
      </c>
      <c r="E38" s="9"/>
      <c r="F38" s="9" t="s">
        <v>82</v>
      </c>
      <c r="G38" s="9" t="s">
        <v>112</v>
      </c>
      <c r="H38" s="9">
        <v>50</v>
      </c>
      <c r="I38" s="9" t="s">
        <v>86</v>
      </c>
      <c r="J38" s="9">
        <v>145</v>
      </c>
      <c r="K38" s="9"/>
      <c r="L38" s="9" t="s">
        <v>19</v>
      </c>
      <c r="M38" s="9">
        <v>7250</v>
      </c>
      <c r="N38" s="9"/>
      <c r="O38" s="1">
        <v>7250</v>
      </c>
    </row>
    <row r="39" ht="58.5" customHeight="1" spans="1:15">
      <c r="A39" s="9">
        <v>38</v>
      </c>
      <c r="B39" s="10" t="s">
        <v>22</v>
      </c>
      <c r="C39" s="9" t="s">
        <v>51</v>
      </c>
      <c r="D39" s="9" t="s">
        <v>76</v>
      </c>
      <c r="E39" s="9"/>
      <c r="F39" s="9" t="s">
        <v>82</v>
      </c>
      <c r="G39" s="9" t="s">
        <v>113</v>
      </c>
      <c r="H39" s="9">
        <v>40</v>
      </c>
      <c r="I39" s="9" t="s">
        <v>114</v>
      </c>
      <c r="J39" s="9">
        <v>27.3</v>
      </c>
      <c r="K39" s="9"/>
      <c r="L39" s="9" t="s">
        <v>19</v>
      </c>
      <c r="M39" s="9">
        <v>1092</v>
      </c>
      <c r="N39" s="9"/>
      <c r="O39" s="1">
        <v>1092</v>
      </c>
    </row>
    <row r="40" ht="58.5" customHeight="1" spans="1:15">
      <c r="A40" s="9">
        <v>39</v>
      </c>
      <c r="B40" s="10" t="s">
        <v>22</v>
      </c>
      <c r="C40" s="9" t="s">
        <v>51</v>
      </c>
      <c r="D40" s="9" t="s">
        <v>76</v>
      </c>
      <c r="E40" s="9"/>
      <c r="F40" s="9" t="s">
        <v>82</v>
      </c>
      <c r="G40" s="9" t="s">
        <v>115</v>
      </c>
      <c r="H40" s="9">
        <v>2</v>
      </c>
      <c r="I40" s="9" t="s">
        <v>38</v>
      </c>
      <c r="J40" s="9">
        <v>798.1</v>
      </c>
      <c r="K40" s="9"/>
      <c r="L40" s="9" t="s">
        <v>19</v>
      </c>
      <c r="M40" s="9">
        <v>1596.2</v>
      </c>
      <c r="N40" s="9" t="s">
        <v>116</v>
      </c>
      <c r="O40" s="1">
        <v>1596.2</v>
      </c>
    </row>
    <row r="41" ht="58.5" customHeight="1" spans="1:15">
      <c r="A41" s="9">
        <v>40</v>
      </c>
      <c r="B41" s="10" t="s">
        <v>22</v>
      </c>
      <c r="C41" s="9" t="s">
        <v>51</v>
      </c>
      <c r="D41" s="9" t="s">
        <v>76</v>
      </c>
      <c r="E41" s="9"/>
      <c r="F41" s="9" t="s">
        <v>82</v>
      </c>
      <c r="G41" s="9" t="s">
        <v>117</v>
      </c>
      <c r="H41" s="9">
        <v>8</v>
      </c>
      <c r="I41" s="9" t="s">
        <v>86</v>
      </c>
      <c r="J41" s="9">
        <v>181.5</v>
      </c>
      <c r="K41" s="9"/>
      <c r="L41" s="9" t="s">
        <v>19</v>
      </c>
      <c r="M41" s="9">
        <v>1452</v>
      </c>
      <c r="N41" s="9" t="s">
        <v>118</v>
      </c>
      <c r="O41" s="1">
        <v>1452</v>
      </c>
    </row>
    <row r="42" ht="58.5" customHeight="1" spans="1:15">
      <c r="A42" s="9">
        <v>41</v>
      </c>
      <c r="B42" s="10" t="s">
        <v>22</v>
      </c>
      <c r="C42" s="9" t="s">
        <v>51</v>
      </c>
      <c r="D42" s="9" t="s">
        <v>76</v>
      </c>
      <c r="E42" s="9"/>
      <c r="F42" s="9" t="s">
        <v>82</v>
      </c>
      <c r="G42" s="9" t="s">
        <v>119</v>
      </c>
      <c r="H42" s="9">
        <v>10</v>
      </c>
      <c r="I42" s="9" t="s">
        <v>95</v>
      </c>
      <c r="J42" s="9">
        <v>70.93</v>
      </c>
      <c r="K42" s="9"/>
      <c r="L42" s="9" t="s">
        <v>19</v>
      </c>
      <c r="M42" s="9">
        <v>709.3</v>
      </c>
      <c r="N42" s="9" t="s">
        <v>120</v>
      </c>
      <c r="O42" s="1">
        <v>709.3</v>
      </c>
    </row>
    <row r="43" ht="58.5" customHeight="1" spans="1:15">
      <c r="A43" s="9">
        <v>42</v>
      </c>
      <c r="B43" s="10" t="s">
        <v>22</v>
      </c>
      <c r="C43" s="9" t="s">
        <v>51</v>
      </c>
      <c r="D43" s="9" t="s">
        <v>76</v>
      </c>
      <c r="E43" s="9"/>
      <c r="F43" s="9" t="s">
        <v>82</v>
      </c>
      <c r="G43" s="9" t="s">
        <v>121</v>
      </c>
      <c r="H43" s="9">
        <v>2</v>
      </c>
      <c r="I43" s="9" t="s">
        <v>95</v>
      </c>
      <c r="J43" s="9">
        <v>686.6</v>
      </c>
      <c r="K43" s="9"/>
      <c r="L43" s="9" t="s">
        <v>19</v>
      </c>
      <c r="M43" s="9">
        <v>1373.2</v>
      </c>
      <c r="N43" s="9" t="s">
        <v>122</v>
      </c>
      <c r="O43" s="1">
        <v>1373.2</v>
      </c>
    </row>
    <row r="44" ht="58.5" customHeight="1" spans="1:15">
      <c r="A44" s="9">
        <v>43</v>
      </c>
      <c r="B44" s="10" t="s">
        <v>22</v>
      </c>
      <c r="C44" s="9" t="s">
        <v>51</v>
      </c>
      <c r="D44" s="12" t="s">
        <v>76</v>
      </c>
      <c r="E44" s="13"/>
      <c r="F44" s="14" t="s">
        <v>82</v>
      </c>
      <c r="G44" s="14" t="s">
        <v>123</v>
      </c>
      <c r="H44" s="9">
        <v>48</v>
      </c>
      <c r="I44" s="9" t="s">
        <v>95</v>
      </c>
      <c r="J44" s="12">
        <v>64.42</v>
      </c>
      <c r="K44" s="13"/>
      <c r="L44" s="14" t="s">
        <v>19</v>
      </c>
      <c r="M44" s="9">
        <v>3092.16</v>
      </c>
      <c r="N44" s="9" t="s">
        <v>124</v>
      </c>
      <c r="O44" s="1">
        <v>3092.16</v>
      </c>
    </row>
    <row r="45" ht="58.5" customHeight="1" spans="1:15">
      <c r="A45" s="9">
        <v>44</v>
      </c>
      <c r="B45" s="10" t="s">
        <v>50</v>
      </c>
      <c r="C45" s="9" t="s">
        <v>51</v>
      </c>
      <c r="D45" s="9" t="s">
        <v>84</v>
      </c>
      <c r="E45" s="9"/>
      <c r="F45" s="9" t="s">
        <v>82</v>
      </c>
      <c r="G45" s="9" t="s">
        <v>125</v>
      </c>
      <c r="H45" s="9">
        <v>1</v>
      </c>
      <c r="I45" s="9" t="s">
        <v>44</v>
      </c>
      <c r="J45" s="9">
        <v>4522</v>
      </c>
      <c r="K45" s="9"/>
      <c r="L45" s="9" t="s">
        <v>19</v>
      </c>
      <c r="M45" s="9">
        <v>4522</v>
      </c>
      <c r="N45" s="9"/>
      <c r="O45" s="1">
        <v>4522</v>
      </c>
    </row>
    <row r="46" ht="58.5" customHeight="1" spans="1:15">
      <c r="A46" s="9">
        <v>45</v>
      </c>
      <c r="B46" s="10" t="s">
        <v>50</v>
      </c>
      <c r="C46" s="9" t="s">
        <v>51</v>
      </c>
      <c r="D46" s="9" t="s">
        <v>84</v>
      </c>
      <c r="E46" s="9"/>
      <c r="F46" s="9" t="s">
        <v>82</v>
      </c>
      <c r="G46" s="9" t="s">
        <v>126</v>
      </c>
      <c r="H46" s="9">
        <v>1</v>
      </c>
      <c r="I46" s="9" t="s">
        <v>18</v>
      </c>
      <c r="J46" s="9">
        <v>290.94</v>
      </c>
      <c r="K46" s="9"/>
      <c r="L46" s="9" t="s">
        <v>19</v>
      </c>
      <c r="M46" s="9">
        <v>290.94</v>
      </c>
      <c r="N46" s="9"/>
      <c r="O46" s="1">
        <v>290.94</v>
      </c>
    </row>
    <row r="47" ht="58.5" customHeight="1" spans="1:15">
      <c r="A47" s="9">
        <v>46</v>
      </c>
      <c r="B47" s="10" t="s">
        <v>50</v>
      </c>
      <c r="C47" s="9" t="s">
        <v>51</v>
      </c>
      <c r="D47" s="12" t="s">
        <v>84</v>
      </c>
      <c r="E47" s="13"/>
      <c r="F47" s="14" t="s">
        <v>82</v>
      </c>
      <c r="G47" s="14" t="s">
        <v>127</v>
      </c>
      <c r="H47" s="9">
        <v>1</v>
      </c>
      <c r="I47" s="9" t="s">
        <v>44</v>
      </c>
      <c r="J47" s="12">
        <v>13500</v>
      </c>
      <c r="K47" s="13"/>
      <c r="L47" s="14" t="s">
        <v>19</v>
      </c>
      <c r="M47" s="9">
        <v>13500</v>
      </c>
      <c r="N47" s="9" t="s">
        <v>128</v>
      </c>
      <c r="O47" s="1">
        <v>13500</v>
      </c>
    </row>
    <row r="48" ht="58.5" customHeight="1" spans="1:15">
      <c r="A48" s="9">
        <v>47</v>
      </c>
      <c r="B48" s="10" t="s">
        <v>50</v>
      </c>
      <c r="C48" s="9" t="s">
        <v>51</v>
      </c>
      <c r="D48" s="9" t="s">
        <v>84</v>
      </c>
      <c r="E48" s="9"/>
      <c r="F48" s="9" t="s">
        <v>82</v>
      </c>
      <c r="G48" s="9" t="s">
        <v>129</v>
      </c>
      <c r="H48" s="9">
        <v>114</v>
      </c>
      <c r="I48" s="9" t="s">
        <v>95</v>
      </c>
      <c r="J48" s="9">
        <v>60</v>
      </c>
      <c r="K48" s="9"/>
      <c r="L48" s="9" t="s">
        <v>19</v>
      </c>
      <c r="M48" s="9">
        <v>6840</v>
      </c>
      <c r="N48" s="9"/>
      <c r="O48" s="1">
        <v>6840</v>
      </c>
    </row>
    <row r="49" ht="72.75" customHeight="1" spans="1:15">
      <c r="A49" s="9">
        <v>48</v>
      </c>
      <c r="B49" s="10" t="s">
        <v>50</v>
      </c>
      <c r="C49" s="9" t="s">
        <v>51</v>
      </c>
      <c r="D49" s="9" t="s">
        <v>84</v>
      </c>
      <c r="E49" s="9"/>
      <c r="F49" s="9" t="s">
        <v>82</v>
      </c>
      <c r="G49" s="9" t="s">
        <v>130</v>
      </c>
      <c r="H49" s="9">
        <v>250</v>
      </c>
      <c r="I49" s="9" t="s">
        <v>86</v>
      </c>
      <c r="J49" s="9">
        <v>14</v>
      </c>
      <c r="K49" s="9"/>
      <c r="L49" s="9" t="s">
        <v>19</v>
      </c>
      <c r="M49" s="9">
        <v>3500</v>
      </c>
      <c r="N49" s="9" t="s">
        <v>131</v>
      </c>
      <c r="O49" s="1">
        <v>3500</v>
      </c>
    </row>
    <row r="50" ht="58.5" customHeight="1" spans="1:15">
      <c r="A50" s="9">
        <v>49</v>
      </c>
      <c r="B50" s="10" t="s">
        <v>50</v>
      </c>
      <c r="C50" s="9" t="s">
        <v>51</v>
      </c>
      <c r="D50" s="12" t="s">
        <v>132</v>
      </c>
      <c r="E50" s="13"/>
      <c r="F50" s="14" t="s">
        <v>82</v>
      </c>
      <c r="G50" s="14" t="s">
        <v>133</v>
      </c>
      <c r="H50" s="9">
        <v>25</v>
      </c>
      <c r="I50" s="9" t="s">
        <v>86</v>
      </c>
      <c r="J50" s="12">
        <v>30.68</v>
      </c>
      <c r="K50" s="13"/>
      <c r="L50" s="14" t="s">
        <v>19</v>
      </c>
      <c r="M50" s="9">
        <v>767</v>
      </c>
      <c r="N50" s="9" t="s">
        <v>134</v>
      </c>
      <c r="O50" s="1">
        <v>767</v>
      </c>
    </row>
    <row r="51" ht="58.5" customHeight="1" spans="1:15">
      <c r="A51" s="9">
        <v>50</v>
      </c>
      <c r="B51" s="10" t="s">
        <v>50</v>
      </c>
      <c r="C51" s="9" t="s">
        <v>51</v>
      </c>
      <c r="D51" s="12" t="s">
        <v>132</v>
      </c>
      <c r="E51" s="13"/>
      <c r="F51" s="14" t="s">
        <v>82</v>
      </c>
      <c r="G51" s="14" t="s">
        <v>135</v>
      </c>
      <c r="H51" s="9">
        <v>15</v>
      </c>
      <c r="I51" s="9" t="s">
        <v>86</v>
      </c>
      <c r="J51" s="12">
        <v>51.38</v>
      </c>
      <c r="K51" s="13"/>
      <c r="L51" s="14" t="s">
        <v>19</v>
      </c>
      <c r="M51" s="9">
        <v>770.7</v>
      </c>
      <c r="N51" s="9" t="s">
        <v>136</v>
      </c>
      <c r="O51" s="1">
        <v>770.7</v>
      </c>
    </row>
    <row r="52" ht="58.5" customHeight="1" spans="1:15">
      <c r="A52" s="9">
        <v>51</v>
      </c>
      <c r="B52" s="10" t="s">
        <v>50</v>
      </c>
      <c r="C52" s="9" t="s">
        <v>51</v>
      </c>
      <c r="D52" s="9" t="s">
        <v>132</v>
      </c>
      <c r="E52" s="9"/>
      <c r="F52" s="9" t="s">
        <v>82</v>
      </c>
      <c r="G52" s="9" t="s">
        <v>137</v>
      </c>
      <c r="H52" s="9">
        <v>15</v>
      </c>
      <c r="I52" s="9" t="s">
        <v>86</v>
      </c>
      <c r="J52" s="9">
        <v>57.62</v>
      </c>
      <c r="K52" s="9"/>
      <c r="L52" s="9" t="s">
        <v>19</v>
      </c>
      <c r="M52" s="9">
        <v>864.3</v>
      </c>
      <c r="N52" s="9" t="s">
        <v>138</v>
      </c>
      <c r="O52" s="1">
        <v>864.3</v>
      </c>
    </row>
    <row r="53" ht="30" customHeight="1" spans="1:15">
      <c r="A53" s="9">
        <v>52</v>
      </c>
      <c r="B53" s="10" t="s">
        <v>22</v>
      </c>
      <c r="C53" s="9" t="s">
        <v>51</v>
      </c>
      <c r="D53" s="9" t="s">
        <v>139</v>
      </c>
      <c r="E53" s="9"/>
      <c r="F53" s="9" t="s">
        <v>82</v>
      </c>
      <c r="G53" s="9" t="s">
        <v>140</v>
      </c>
      <c r="H53" s="9">
        <v>2</v>
      </c>
      <c r="I53" s="9" t="s">
        <v>108</v>
      </c>
      <c r="J53" s="9">
        <v>96.71</v>
      </c>
      <c r="K53" s="9"/>
      <c r="L53" s="9" t="s">
        <v>19</v>
      </c>
      <c r="M53" s="9">
        <v>193.42</v>
      </c>
      <c r="N53" s="9" t="s">
        <v>141</v>
      </c>
      <c r="O53" s="1">
        <v>193.42</v>
      </c>
    </row>
    <row r="54" ht="58.5" customHeight="1" spans="1:15">
      <c r="A54" s="9">
        <v>53</v>
      </c>
      <c r="B54" s="10" t="s">
        <v>50</v>
      </c>
      <c r="C54" s="9" t="s">
        <v>51</v>
      </c>
      <c r="D54" s="9" t="s">
        <v>84</v>
      </c>
      <c r="E54" s="9"/>
      <c r="F54" s="9" t="s">
        <v>82</v>
      </c>
      <c r="G54" s="9" t="s">
        <v>142</v>
      </c>
      <c r="H54" s="9">
        <v>150</v>
      </c>
      <c r="I54" s="9" t="s">
        <v>86</v>
      </c>
      <c r="J54" s="9">
        <v>10.71</v>
      </c>
      <c r="K54" s="9"/>
      <c r="L54" s="9" t="s">
        <v>19</v>
      </c>
      <c r="M54" s="9">
        <v>1606.5</v>
      </c>
      <c r="N54" s="9"/>
      <c r="O54" s="1">
        <v>1606.5</v>
      </c>
    </row>
    <row r="55" ht="30" customHeight="1" spans="1:15">
      <c r="A55" s="9">
        <v>54</v>
      </c>
      <c r="B55" s="10" t="s">
        <v>50</v>
      </c>
      <c r="C55" s="9" t="s">
        <v>51</v>
      </c>
      <c r="D55" s="9" t="s">
        <v>143</v>
      </c>
      <c r="E55" s="9"/>
      <c r="F55" s="9" t="s">
        <v>82</v>
      </c>
      <c r="G55" s="9" t="s">
        <v>144</v>
      </c>
      <c r="H55" s="9">
        <v>196</v>
      </c>
      <c r="I55" s="9" t="s">
        <v>86</v>
      </c>
      <c r="J55" s="9">
        <v>18.15</v>
      </c>
      <c r="K55" s="9"/>
      <c r="L55" s="9" t="s">
        <v>19</v>
      </c>
      <c r="M55" s="9">
        <v>3557.4</v>
      </c>
      <c r="N55" s="9" t="s">
        <v>145</v>
      </c>
      <c r="O55" s="1">
        <v>3557.4</v>
      </c>
    </row>
    <row r="56" ht="30" customHeight="1" spans="1:15">
      <c r="A56" s="9">
        <v>55</v>
      </c>
      <c r="B56" s="10" t="s">
        <v>50</v>
      </c>
      <c r="C56" s="9" t="s">
        <v>51</v>
      </c>
      <c r="D56" s="9" t="s">
        <v>143</v>
      </c>
      <c r="E56" s="9"/>
      <c r="F56" s="9" t="s">
        <v>82</v>
      </c>
      <c r="G56" s="9" t="s">
        <v>146</v>
      </c>
      <c r="H56" s="9">
        <v>175</v>
      </c>
      <c r="I56" s="9" t="s">
        <v>86</v>
      </c>
      <c r="J56" s="9">
        <v>14.01</v>
      </c>
      <c r="K56" s="9"/>
      <c r="L56" s="9" t="s">
        <v>19</v>
      </c>
      <c r="M56" s="9">
        <v>2451.75</v>
      </c>
      <c r="N56" s="9" t="s">
        <v>147</v>
      </c>
      <c r="O56" s="1">
        <v>2451.75</v>
      </c>
    </row>
    <row r="57" ht="30" customHeight="1" spans="1:15">
      <c r="A57" s="9">
        <v>56</v>
      </c>
      <c r="B57" s="10" t="s">
        <v>50</v>
      </c>
      <c r="C57" s="9" t="s">
        <v>51</v>
      </c>
      <c r="D57" s="9" t="s">
        <v>148</v>
      </c>
      <c r="E57" s="9"/>
      <c r="F57" s="9" t="s">
        <v>82</v>
      </c>
      <c r="G57" s="9" t="s">
        <v>149</v>
      </c>
      <c r="H57" s="9">
        <v>900</v>
      </c>
      <c r="I57" s="9" t="s">
        <v>86</v>
      </c>
      <c r="J57" s="9">
        <v>13.09</v>
      </c>
      <c r="K57" s="9"/>
      <c r="L57" s="9" t="s">
        <v>19</v>
      </c>
      <c r="M57" s="9">
        <v>11781</v>
      </c>
      <c r="N57" s="9" t="s">
        <v>150</v>
      </c>
      <c r="O57" s="1">
        <v>11781</v>
      </c>
    </row>
    <row r="58" ht="44.25" customHeight="1" spans="1:15">
      <c r="A58" s="9">
        <v>57</v>
      </c>
      <c r="B58" s="10" t="s">
        <v>22</v>
      </c>
      <c r="C58" s="9" t="s">
        <v>51</v>
      </c>
      <c r="D58" s="9" t="s">
        <v>76</v>
      </c>
      <c r="E58" s="9"/>
      <c r="F58" s="9" t="s">
        <v>82</v>
      </c>
      <c r="G58" s="9" t="s">
        <v>151</v>
      </c>
      <c r="H58" s="9">
        <v>1</v>
      </c>
      <c r="I58" s="9" t="s">
        <v>18</v>
      </c>
      <c r="J58" s="9">
        <v>506.03</v>
      </c>
      <c r="K58" s="9"/>
      <c r="L58" s="9" t="s">
        <v>19</v>
      </c>
      <c r="M58" s="9">
        <v>506.03</v>
      </c>
      <c r="N58" s="9" t="s">
        <v>152</v>
      </c>
      <c r="O58" s="1">
        <v>506.03</v>
      </c>
    </row>
    <row r="59" ht="58.5" customHeight="1" spans="1:15">
      <c r="A59" s="9">
        <v>58</v>
      </c>
      <c r="B59" s="10" t="s">
        <v>50</v>
      </c>
      <c r="C59" s="9" t="s">
        <v>51</v>
      </c>
      <c r="D59" s="9" t="s">
        <v>148</v>
      </c>
      <c r="E59" s="9"/>
      <c r="F59" s="9" t="s">
        <v>82</v>
      </c>
      <c r="G59" s="9" t="s">
        <v>149</v>
      </c>
      <c r="H59" s="9">
        <v>494</v>
      </c>
      <c r="I59" s="9" t="s">
        <v>86</v>
      </c>
      <c r="J59" s="9">
        <v>4.72</v>
      </c>
      <c r="K59" s="9"/>
      <c r="L59" s="9" t="s">
        <v>19</v>
      </c>
      <c r="M59" s="9">
        <v>2331.68</v>
      </c>
      <c r="N59" s="9" t="s">
        <v>153</v>
      </c>
      <c r="O59" s="1">
        <v>2331.68</v>
      </c>
    </row>
    <row r="60" ht="58.5" customHeight="1" spans="1:15">
      <c r="A60" s="9">
        <v>59</v>
      </c>
      <c r="B60" s="10" t="s">
        <v>22</v>
      </c>
      <c r="C60" s="9" t="s">
        <v>51</v>
      </c>
      <c r="D60" s="9" t="s">
        <v>154</v>
      </c>
      <c r="E60" s="9"/>
      <c r="F60" s="9" t="s">
        <v>82</v>
      </c>
      <c r="G60" s="9" t="s">
        <v>154</v>
      </c>
      <c r="H60" s="9">
        <v>1</v>
      </c>
      <c r="I60" s="9" t="s">
        <v>108</v>
      </c>
      <c r="J60" s="9">
        <v>172.46</v>
      </c>
      <c r="K60" s="9"/>
      <c r="L60" s="9" t="s">
        <v>19</v>
      </c>
      <c r="M60" s="9">
        <v>172.46</v>
      </c>
      <c r="N60" s="9" t="s">
        <v>155</v>
      </c>
      <c r="O60" s="1">
        <v>172.46</v>
      </c>
    </row>
    <row r="61" ht="58.5" customHeight="1" spans="1:15">
      <c r="A61" s="9">
        <v>60</v>
      </c>
      <c r="B61" s="10" t="s">
        <v>22</v>
      </c>
      <c r="C61" s="9" t="s">
        <v>51</v>
      </c>
      <c r="D61" s="9" t="s">
        <v>156</v>
      </c>
      <c r="E61" s="9"/>
      <c r="F61" s="9" t="s">
        <v>82</v>
      </c>
      <c r="G61" s="9" t="s">
        <v>157</v>
      </c>
      <c r="H61" s="9">
        <v>2</v>
      </c>
      <c r="I61" s="9" t="s">
        <v>108</v>
      </c>
      <c r="J61" s="9">
        <v>125.29</v>
      </c>
      <c r="K61" s="9"/>
      <c r="L61" s="9" t="s">
        <v>19</v>
      </c>
      <c r="M61" s="9">
        <v>250.58</v>
      </c>
      <c r="N61" s="9" t="s">
        <v>158</v>
      </c>
      <c r="O61" s="1">
        <v>250.58</v>
      </c>
    </row>
    <row r="62" ht="58.5" customHeight="1" spans="1:15">
      <c r="A62" s="9">
        <v>61</v>
      </c>
      <c r="B62" s="10" t="s">
        <v>22</v>
      </c>
      <c r="C62" s="9" t="s">
        <v>51</v>
      </c>
      <c r="D62" s="9" t="s">
        <v>76</v>
      </c>
      <c r="E62" s="9"/>
      <c r="F62" s="9" t="s">
        <v>82</v>
      </c>
      <c r="G62" s="9" t="s">
        <v>159</v>
      </c>
      <c r="H62" s="9">
        <v>1</v>
      </c>
      <c r="I62" s="9" t="s">
        <v>108</v>
      </c>
      <c r="J62" s="9">
        <v>225.9</v>
      </c>
      <c r="K62" s="9"/>
      <c r="L62" s="9" t="s">
        <v>19</v>
      </c>
      <c r="M62" s="9">
        <v>225.9</v>
      </c>
      <c r="N62" s="9" t="s">
        <v>160</v>
      </c>
      <c r="O62" s="1">
        <v>225.9</v>
      </c>
    </row>
    <row r="63" ht="72.75" customHeight="1" spans="1:15">
      <c r="A63" s="9">
        <v>62</v>
      </c>
      <c r="B63" s="10" t="s">
        <v>50</v>
      </c>
      <c r="C63" s="9" t="s">
        <v>51</v>
      </c>
      <c r="D63" s="9" t="s">
        <v>161</v>
      </c>
      <c r="E63" s="9"/>
      <c r="F63" s="9" t="s">
        <v>82</v>
      </c>
      <c r="G63" s="9" t="s">
        <v>161</v>
      </c>
      <c r="H63" s="9">
        <v>2</v>
      </c>
      <c r="I63" s="9" t="s">
        <v>95</v>
      </c>
      <c r="J63" s="9">
        <v>904.96</v>
      </c>
      <c r="K63" s="9"/>
      <c r="L63" s="9" t="s">
        <v>19</v>
      </c>
      <c r="M63" s="9">
        <v>1809.92</v>
      </c>
      <c r="N63" s="9" t="s">
        <v>162</v>
      </c>
      <c r="O63" s="1">
        <v>1809.92</v>
      </c>
    </row>
    <row r="64" ht="30" customHeight="1" spans="1:15">
      <c r="A64" s="9">
        <v>63</v>
      </c>
      <c r="B64" s="10" t="s">
        <v>22</v>
      </c>
      <c r="C64" s="9" t="s">
        <v>51</v>
      </c>
      <c r="D64" s="12" t="s">
        <v>76</v>
      </c>
      <c r="E64" s="13"/>
      <c r="F64" s="14" t="s">
        <v>82</v>
      </c>
      <c r="G64" s="14" t="s">
        <v>163</v>
      </c>
      <c r="H64" s="9">
        <v>800</v>
      </c>
      <c r="I64" s="9" t="s">
        <v>86</v>
      </c>
      <c r="J64" s="12">
        <v>4.99</v>
      </c>
      <c r="K64" s="13"/>
      <c r="L64" s="14" t="s">
        <v>19</v>
      </c>
      <c r="M64" s="9">
        <v>3992</v>
      </c>
      <c r="N64" s="9" t="s">
        <v>164</v>
      </c>
      <c r="O64" s="1">
        <v>3992</v>
      </c>
    </row>
    <row r="65" ht="44.25" customHeight="1" spans="1:15">
      <c r="A65" s="9">
        <v>64</v>
      </c>
      <c r="B65" s="10" t="s">
        <v>50</v>
      </c>
      <c r="C65" s="9" t="s">
        <v>51</v>
      </c>
      <c r="D65" s="12" t="s">
        <v>165</v>
      </c>
      <c r="E65" s="13"/>
      <c r="F65" s="14" t="s">
        <v>82</v>
      </c>
      <c r="G65" s="14" t="s">
        <v>165</v>
      </c>
      <c r="H65" s="9">
        <v>2750</v>
      </c>
      <c r="I65" s="9" t="s">
        <v>86</v>
      </c>
      <c r="J65" s="12">
        <v>7.61</v>
      </c>
      <c r="K65" s="13"/>
      <c r="L65" s="14" t="s">
        <v>19</v>
      </c>
      <c r="M65" s="9">
        <v>20927.5</v>
      </c>
      <c r="N65" s="9" t="s">
        <v>166</v>
      </c>
      <c r="O65" s="1">
        <v>20927.5</v>
      </c>
    </row>
    <row r="66" ht="58.5" customHeight="1" spans="1:15">
      <c r="A66" s="9">
        <v>65</v>
      </c>
      <c r="B66" s="10" t="s">
        <v>22</v>
      </c>
      <c r="C66" s="9" t="s">
        <v>51</v>
      </c>
      <c r="D66" s="9" t="s">
        <v>76</v>
      </c>
      <c r="E66" s="9"/>
      <c r="F66" s="9" t="s">
        <v>82</v>
      </c>
      <c r="G66" s="9" t="s">
        <v>167</v>
      </c>
      <c r="H66" s="9">
        <v>9.12</v>
      </c>
      <c r="I66" s="9" t="s">
        <v>91</v>
      </c>
      <c r="J66" s="9">
        <v>655.56</v>
      </c>
      <c r="K66" s="9"/>
      <c r="L66" s="9" t="s">
        <v>19</v>
      </c>
      <c r="M66" s="9">
        <v>5978.71</v>
      </c>
      <c r="N66" s="9" t="s">
        <v>168</v>
      </c>
      <c r="O66" s="1">
        <v>5978.71</v>
      </c>
    </row>
    <row r="67" ht="30" customHeight="1" spans="1:15">
      <c r="A67" s="9">
        <v>66</v>
      </c>
      <c r="B67" s="10" t="s">
        <v>22</v>
      </c>
      <c r="C67" s="9" t="s">
        <v>51</v>
      </c>
      <c r="D67" s="12" t="s">
        <v>76</v>
      </c>
      <c r="E67" s="13"/>
      <c r="F67" s="14" t="s">
        <v>82</v>
      </c>
      <c r="G67" s="14" t="s">
        <v>169</v>
      </c>
      <c r="H67" s="9">
        <v>43.37</v>
      </c>
      <c r="I67" s="9" t="s">
        <v>95</v>
      </c>
      <c r="J67" s="12">
        <v>105.16</v>
      </c>
      <c r="K67" s="13"/>
      <c r="L67" s="14" t="s">
        <v>19</v>
      </c>
      <c r="M67" s="9">
        <v>4560.79</v>
      </c>
      <c r="N67" s="9" t="s">
        <v>170</v>
      </c>
      <c r="O67" s="1">
        <v>4560.79</v>
      </c>
    </row>
    <row r="68" ht="44.25" customHeight="1" spans="1:15">
      <c r="A68" s="9">
        <v>67</v>
      </c>
      <c r="B68" s="10" t="s">
        <v>50</v>
      </c>
      <c r="C68" s="9" t="s">
        <v>51</v>
      </c>
      <c r="D68" s="12" t="s">
        <v>171</v>
      </c>
      <c r="E68" s="13"/>
      <c r="F68" s="14" t="s">
        <v>82</v>
      </c>
      <c r="G68" s="14" t="s">
        <v>171</v>
      </c>
      <c r="H68" s="9">
        <v>14.19</v>
      </c>
      <c r="I68" s="9" t="s">
        <v>91</v>
      </c>
      <c r="J68" s="12">
        <v>275</v>
      </c>
      <c r="K68" s="13"/>
      <c r="L68" s="14" t="s">
        <v>19</v>
      </c>
      <c r="M68" s="9">
        <v>3902.25</v>
      </c>
      <c r="N68" s="9" t="s">
        <v>172</v>
      </c>
      <c r="O68" s="1">
        <v>3902.25</v>
      </c>
    </row>
    <row r="69" ht="44.25" customHeight="1" spans="1:15">
      <c r="A69" s="9">
        <v>68</v>
      </c>
      <c r="B69" s="10" t="s">
        <v>22</v>
      </c>
      <c r="C69" s="9" t="s">
        <v>51</v>
      </c>
      <c r="D69" s="12" t="s">
        <v>76</v>
      </c>
      <c r="E69" s="13"/>
      <c r="F69" s="14" t="s">
        <v>82</v>
      </c>
      <c r="G69" s="14" t="s">
        <v>173</v>
      </c>
      <c r="H69" s="9">
        <v>45.04</v>
      </c>
      <c r="I69" s="9" t="s">
        <v>95</v>
      </c>
      <c r="J69" s="12">
        <v>53.57</v>
      </c>
      <c r="K69" s="13"/>
      <c r="L69" s="14" t="s">
        <v>19</v>
      </c>
      <c r="M69" s="9">
        <v>2412.79</v>
      </c>
      <c r="N69" s="9" t="s">
        <v>174</v>
      </c>
      <c r="O69" s="1">
        <v>2412.79</v>
      </c>
    </row>
    <row r="70" ht="44.25" customHeight="1" spans="1:15">
      <c r="A70" s="9">
        <v>69</v>
      </c>
      <c r="B70" s="10" t="s">
        <v>22</v>
      </c>
      <c r="C70" s="9" t="s">
        <v>51</v>
      </c>
      <c r="D70" s="12" t="s">
        <v>76</v>
      </c>
      <c r="E70" s="13"/>
      <c r="F70" s="14" t="s">
        <v>82</v>
      </c>
      <c r="G70" s="14" t="s">
        <v>175</v>
      </c>
      <c r="H70" s="9">
        <v>50</v>
      </c>
      <c r="I70" s="9" t="s">
        <v>95</v>
      </c>
      <c r="J70" s="12">
        <v>5.38</v>
      </c>
      <c r="K70" s="13"/>
      <c r="L70" s="14" t="s">
        <v>19</v>
      </c>
      <c r="M70" s="9">
        <v>269</v>
      </c>
      <c r="N70" s="9" t="s">
        <v>176</v>
      </c>
      <c r="O70" s="1">
        <v>269</v>
      </c>
    </row>
    <row r="71" ht="44.25" customHeight="1" spans="1:15">
      <c r="A71" s="9">
        <v>70</v>
      </c>
      <c r="B71" s="10" t="s">
        <v>22</v>
      </c>
      <c r="C71" s="9" t="s">
        <v>51</v>
      </c>
      <c r="D71" s="12" t="s">
        <v>76</v>
      </c>
      <c r="E71" s="13"/>
      <c r="F71" s="14" t="s">
        <v>82</v>
      </c>
      <c r="G71" s="14" t="s">
        <v>177</v>
      </c>
      <c r="H71" s="9">
        <v>50</v>
      </c>
      <c r="I71" s="9" t="s">
        <v>95</v>
      </c>
      <c r="J71" s="12">
        <v>5.38</v>
      </c>
      <c r="K71" s="13"/>
      <c r="L71" s="14" t="s">
        <v>19</v>
      </c>
      <c r="M71" s="9">
        <v>269</v>
      </c>
      <c r="N71" s="9" t="s">
        <v>178</v>
      </c>
      <c r="O71" s="1">
        <v>269</v>
      </c>
    </row>
    <row r="72" ht="72.75" customHeight="1" spans="1:15">
      <c r="A72" s="9">
        <v>71</v>
      </c>
      <c r="B72" s="10" t="s">
        <v>22</v>
      </c>
      <c r="C72" s="9" t="s">
        <v>51</v>
      </c>
      <c r="D72" s="12" t="s">
        <v>76</v>
      </c>
      <c r="E72" s="13"/>
      <c r="F72" s="14" t="s">
        <v>82</v>
      </c>
      <c r="G72" s="14" t="s">
        <v>179</v>
      </c>
      <c r="H72" s="9">
        <v>11.875</v>
      </c>
      <c r="I72" s="9" t="s">
        <v>95</v>
      </c>
      <c r="J72" s="12">
        <v>290</v>
      </c>
      <c r="K72" s="13"/>
      <c r="L72" s="14" t="s">
        <v>19</v>
      </c>
      <c r="M72" s="9">
        <v>3443.75</v>
      </c>
      <c r="N72" s="9" t="s">
        <v>180</v>
      </c>
      <c r="O72" s="1">
        <v>3443.75</v>
      </c>
    </row>
    <row r="73" ht="101.25" customHeight="1" spans="1:15">
      <c r="A73" s="9">
        <v>72</v>
      </c>
      <c r="B73" s="10" t="s">
        <v>22</v>
      </c>
      <c r="C73" s="9" t="s">
        <v>51</v>
      </c>
      <c r="D73" s="9" t="s">
        <v>76</v>
      </c>
      <c r="E73" s="9"/>
      <c r="F73" s="9" t="s">
        <v>82</v>
      </c>
      <c r="G73" s="9" t="s">
        <v>181</v>
      </c>
      <c r="H73" s="9">
        <v>16</v>
      </c>
      <c r="I73" s="9" t="s">
        <v>95</v>
      </c>
      <c r="J73" s="9">
        <v>8</v>
      </c>
      <c r="K73" s="9"/>
      <c r="L73" s="9" t="s">
        <v>19</v>
      </c>
      <c r="M73" s="9">
        <v>128</v>
      </c>
      <c r="N73" s="9" t="s">
        <v>182</v>
      </c>
      <c r="O73" s="1">
        <v>128</v>
      </c>
    </row>
    <row r="74" ht="58.5" customHeight="1" spans="1:15">
      <c r="A74" s="9">
        <v>73</v>
      </c>
      <c r="B74" s="10" t="s">
        <v>22</v>
      </c>
      <c r="C74" s="9" t="s">
        <v>51</v>
      </c>
      <c r="D74" s="9" t="s">
        <v>76</v>
      </c>
      <c r="E74" s="9"/>
      <c r="F74" s="9" t="s">
        <v>82</v>
      </c>
      <c r="G74" s="9" t="s">
        <v>183</v>
      </c>
      <c r="H74" s="9">
        <v>250</v>
      </c>
      <c r="I74" s="9" t="s">
        <v>86</v>
      </c>
      <c r="J74" s="9">
        <v>8</v>
      </c>
      <c r="K74" s="9"/>
      <c r="L74" s="9" t="s">
        <v>19</v>
      </c>
      <c r="M74" s="9">
        <v>2000</v>
      </c>
      <c r="N74" s="9" t="s">
        <v>184</v>
      </c>
      <c r="O74" s="1">
        <v>2000</v>
      </c>
    </row>
    <row r="75" ht="58.5" customHeight="1" spans="1:15">
      <c r="A75" s="9">
        <v>74</v>
      </c>
      <c r="B75" s="10" t="s">
        <v>22</v>
      </c>
      <c r="C75" s="9" t="s">
        <v>51</v>
      </c>
      <c r="D75" s="9" t="s">
        <v>76</v>
      </c>
      <c r="E75" s="9"/>
      <c r="F75" s="9" t="s">
        <v>82</v>
      </c>
      <c r="G75" s="9" t="s">
        <v>185</v>
      </c>
      <c r="H75" s="9">
        <v>460</v>
      </c>
      <c r="I75" s="9" t="s">
        <v>186</v>
      </c>
      <c r="J75" s="9">
        <v>60.01</v>
      </c>
      <c r="K75" s="9"/>
      <c r="L75" s="9" t="s">
        <v>19</v>
      </c>
      <c r="M75" s="9">
        <v>27604.6</v>
      </c>
      <c r="N75" s="9"/>
      <c r="O75" s="1">
        <v>27604.6</v>
      </c>
    </row>
    <row r="76" ht="58.5" customHeight="1" spans="1:15">
      <c r="A76" s="9">
        <v>75</v>
      </c>
      <c r="B76" s="10" t="s">
        <v>22</v>
      </c>
      <c r="C76" s="9" t="s">
        <v>51</v>
      </c>
      <c r="D76" s="9" t="s">
        <v>76</v>
      </c>
      <c r="E76" s="9"/>
      <c r="F76" s="9" t="s">
        <v>82</v>
      </c>
      <c r="G76" s="9" t="s">
        <v>187</v>
      </c>
      <c r="H76" s="9">
        <v>5</v>
      </c>
      <c r="I76" s="9" t="s">
        <v>18</v>
      </c>
      <c r="J76" s="9">
        <v>500</v>
      </c>
      <c r="K76" s="9"/>
      <c r="L76" s="9" t="s">
        <v>19</v>
      </c>
      <c r="M76" s="9">
        <v>2500</v>
      </c>
      <c r="N76" s="9" t="s">
        <v>188</v>
      </c>
      <c r="O76" s="1">
        <v>2500</v>
      </c>
    </row>
    <row r="77" ht="58.5" customHeight="1" spans="1:15">
      <c r="A77" s="9">
        <v>76</v>
      </c>
      <c r="B77" s="10" t="s">
        <v>22</v>
      </c>
      <c r="C77" s="9" t="s">
        <v>51</v>
      </c>
      <c r="D77" s="9" t="s">
        <v>76</v>
      </c>
      <c r="E77" s="9"/>
      <c r="F77" s="9" t="s">
        <v>82</v>
      </c>
      <c r="G77" s="9" t="s">
        <v>189</v>
      </c>
      <c r="H77" s="9">
        <v>15</v>
      </c>
      <c r="I77" s="9" t="s">
        <v>18</v>
      </c>
      <c r="J77" s="9">
        <v>58.7</v>
      </c>
      <c r="K77" s="9"/>
      <c r="L77" s="9" t="s">
        <v>19</v>
      </c>
      <c r="M77" s="9">
        <v>880.52</v>
      </c>
      <c r="N77" s="9" t="s">
        <v>190</v>
      </c>
      <c r="O77" s="1">
        <v>880.52</v>
      </c>
    </row>
    <row r="78" ht="58.5" customHeight="1" spans="1:15">
      <c r="A78" s="9">
        <v>77</v>
      </c>
      <c r="B78" s="10" t="s">
        <v>22</v>
      </c>
      <c r="C78" s="9" t="s">
        <v>51</v>
      </c>
      <c r="D78" s="9" t="s">
        <v>76</v>
      </c>
      <c r="E78" s="9"/>
      <c r="F78" s="9" t="s">
        <v>82</v>
      </c>
      <c r="G78" s="9" t="s">
        <v>191</v>
      </c>
      <c r="H78" s="9">
        <v>3</v>
      </c>
      <c r="I78" s="9" t="s">
        <v>38</v>
      </c>
      <c r="J78" s="9">
        <v>8500</v>
      </c>
      <c r="K78" s="9"/>
      <c r="L78" s="9" t="s">
        <v>19</v>
      </c>
      <c r="M78" s="9">
        <v>25500</v>
      </c>
      <c r="N78" s="9" t="s">
        <v>192</v>
      </c>
      <c r="O78" s="1">
        <v>25500</v>
      </c>
    </row>
    <row r="79" ht="58.5" customHeight="1" spans="1:15">
      <c r="A79" s="9">
        <v>78</v>
      </c>
      <c r="B79" s="10" t="s">
        <v>50</v>
      </c>
      <c r="C79" s="9" t="s">
        <v>51</v>
      </c>
      <c r="D79" s="9" t="s">
        <v>193</v>
      </c>
      <c r="E79" s="9"/>
      <c r="F79" s="9" t="s">
        <v>82</v>
      </c>
      <c r="G79" s="9" t="s">
        <v>194</v>
      </c>
      <c r="H79" s="9">
        <v>1</v>
      </c>
      <c r="I79" s="9" t="s">
        <v>44</v>
      </c>
      <c r="J79" s="9">
        <v>300</v>
      </c>
      <c r="K79" s="9"/>
      <c r="L79" s="9" t="s">
        <v>19</v>
      </c>
      <c r="M79" s="9">
        <v>300</v>
      </c>
      <c r="N79" s="9" t="s">
        <v>195</v>
      </c>
      <c r="O79" s="1">
        <v>300</v>
      </c>
    </row>
    <row r="80" ht="21" customHeight="1" spans="1:15">
      <c r="A80" s="1" t="s">
        <v>196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>
        <f>SUM(M2:M79)</f>
        <v>378697.82</v>
      </c>
      <c r="N80" s="1"/>
      <c r="O80" s="1">
        <f>SUM(O2:O79)</f>
        <v>564897.82</v>
      </c>
    </row>
  </sheetData>
  <autoFilter ref="A1:N80">
    <extLst/>
  </autoFilter>
  <mergeCells count="159">
    <mergeCell ref="D1:E1"/>
    <mergeCell ref="J1:K1"/>
    <mergeCell ref="D2:E2"/>
    <mergeCell ref="J2:K2"/>
    <mergeCell ref="D3:E3"/>
    <mergeCell ref="J3:K3"/>
    <mergeCell ref="D4:E4"/>
    <mergeCell ref="J4:K4"/>
    <mergeCell ref="D5:E5"/>
    <mergeCell ref="J5:K5"/>
    <mergeCell ref="D6:E6"/>
    <mergeCell ref="J6:K6"/>
    <mergeCell ref="D7:E7"/>
    <mergeCell ref="J7:K7"/>
    <mergeCell ref="D8:E8"/>
    <mergeCell ref="J8:K8"/>
    <mergeCell ref="D9:E9"/>
    <mergeCell ref="J9:K9"/>
    <mergeCell ref="D10:E10"/>
    <mergeCell ref="J10:K10"/>
    <mergeCell ref="D11:E11"/>
    <mergeCell ref="J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D37:E37"/>
    <mergeCell ref="J37:K37"/>
    <mergeCell ref="D38:E38"/>
    <mergeCell ref="J38:K38"/>
    <mergeCell ref="D39:E39"/>
    <mergeCell ref="J39:K39"/>
    <mergeCell ref="D40:E40"/>
    <mergeCell ref="J40:K40"/>
    <mergeCell ref="D41:E41"/>
    <mergeCell ref="J41:K41"/>
    <mergeCell ref="D42:E42"/>
    <mergeCell ref="J42:K42"/>
    <mergeCell ref="D43:E43"/>
    <mergeCell ref="J43:K43"/>
    <mergeCell ref="D44:E44"/>
    <mergeCell ref="J44:K44"/>
    <mergeCell ref="D45:E45"/>
    <mergeCell ref="J45:K45"/>
    <mergeCell ref="D46:E46"/>
    <mergeCell ref="J46:K46"/>
    <mergeCell ref="D47:E47"/>
    <mergeCell ref="J47:K47"/>
    <mergeCell ref="D48:E48"/>
    <mergeCell ref="J48:K48"/>
    <mergeCell ref="D49:E49"/>
    <mergeCell ref="J49:K49"/>
    <mergeCell ref="D50:E50"/>
    <mergeCell ref="J50:K50"/>
    <mergeCell ref="D51:E51"/>
    <mergeCell ref="J51:K51"/>
    <mergeCell ref="D52:E52"/>
    <mergeCell ref="J52:K52"/>
    <mergeCell ref="D53:E53"/>
    <mergeCell ref="J53:K53"/>
    <mergeCell ref="D54:E54"/>
    <mergeCell ref="J54:K54"/>
    <mergeCell ref="D55:E55"/>
    <mergeCell ref="J55:K55"/>
    <mergeCell ref="D56:E56"/>
    <mergeCell ref="J56:K56"/>
    <mergeCell ref="D57:E57"/>
    <mergeCell ref="J57:K57"/>
    <mergeCell ref="D58:E58"/>
    <mergeCell ref="J58:K58"/>
    <mergeCell ref="D59:E59"/>
    <mergeCell ref="J59:K59"/>
    <mergeCell ref="D60:E60"/>
    <mergeCell ref="J60:K60"/>
    <mergeCell ref="D61:E61"/>
    <mergeCell ref="J61:K61"/>
    <mergeCell ref="D62:E62"/>
    <mergeCell ref="J62:K62"/>
    <mergeCell ref="D63:E63"/>
    <mergeCell ref="J63:K63"/>
    <mergeCell ref="D64:E64"/>
    <mergeCell ref="J64:K64"/>
    <mergeCell ref="D65:E65"/>
    <mergeCell ref="J65:K65"/>
    <mergeCell ref="D66:E66"/>
    <mergeCell ref="J66:K66"/>
    <mergeCell ref="D67:E67"/>
    <mergeCell ref="J67:K67"/>
    <mergeCell ref="D68:E68"/>
    <mergeCell ref="J68:K68"/>
    <mergeCell ref="D69:E69"/>
    <mergeCell ref="J69:K69"/>
    <mergeCell ref="D70:E70"/>
    <mergeCell ref="J70:K70"/>
    <mergeCell ref="D71:E71"/>
    <mergeCell ref="J71:K71"/>
    <mergeCell ref="D72:E72"/>
    <mergeCell ref="J72:K72"/>
    <mergeCell ref="D73:E73"/>
    <mergeCell ref="J73:K73"/>
    <mergeCell ref="D74:E74"/>
    <mergeCell ref="J74:K74"/>
    <mergeCell ref="D75:E75"/>
    <mergeCell ref="J75:K75"/>
    <mergeCell ref="D76:E76"/>
    <mergeCell ref="J76:K76"/>
    <mergeCell ref="D77:E77"/>
    <mergeCell ref="J77:K77"/>
    <mergeCell ref="D78:E78"/>
    <mergeCell ref="J78:K78"/>
    <mergeCell ref="D79:E79"/>
    <mergeCell ref="J79:K79"/>
    <mergeCell ref="A80:L8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C5" sqref="C5"/>
    </sheetView>
  </sheetViews>
  <sheetFormatPr defaultColWidth="9" defaultRowHeight="13.5"/>
  <cols>
    <col min="6" max="6" width="14.375" customWidth="1"/>
    <col min="7" max="7" width="11" customWidth="1"/>
    <col min="14" max="14" width="15.875" customWidth="1"/>
  </cols>
  <sheetData>
    <row r="1" ht="71.25" spans="1:14">
      <c r="A1" s="7" t="s">
        <v>0</v>
      </c>
      <c r="B1" s="8" t="s">
        <v>1</v>
      </c>
      <c r="C1" s="7" t="s">
        <v>2</v>
      </c>
      <c r="D1" s="7" t="s">
        <v>3</v>
      </c>
      <c r="E1" s="7"/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/>
      <c r="L1" s="7" t="s">
        <v>9</v>
      </c>
      <c r="M1" s="7" t="s">
        <v>10</v>
      </c>
      <c r="N1" s="7" t="s">
        <v>11</v>
      </c>
    </row>
    <row r="2" ht="85.5" spans="1:14">
      <c r="A2" s="9">
        <v>1</v>
      </c>
      <c r="B2" s="10" t="s">
        <v>39</v>
      </c>
      <c r="C2" s="9" t="s">
        <v>40</v>
      </c>
      <c r="D2" s="9" t="s">
        <v>41</v>
      </c>
      <c r="E2" s="9"/>
      <c r="F2" s="9" t="s">
        <v>42</v>
      </c>
      <c r="G2" s="9" t="s">
        <v>43</v>
      </c>
      <c r="H2" s="9">
        <v>37</v>
      </c>
      <c r="I2" s="9" t="s">
        <v>44</v>
      </c>
      <c r="J2" s="9">
        <v>14800</v>
      </c>
      <c r="K2" s="9"/>
      <c r="L2" s="9"/>
      <c r="M2" s="9">
        <v>-51800</v>
      </c>
      <c r="N2" s="11" t="s">
        <v>45</v>
      </c>
    </row>
    <row r="3" ht="57" spans="1:14">
      <c r="A3" s="9">
        <v>2</v>
      </c>
      <c r="B3" s="10" t="s">
        <v>39</v>
      </c>
      <c r="C3" s="9" t="s">
        <v>40</v>
      </c>
      <c r="D3" s="9" t="s">
        <v>46</v>
      </c>
      <c r="E3" s="9"/>
      <c r="F3" s="9" t="s">
        <v>47</v>
      </c>
      <c r="G3" s="9" t="s">
        <v>48</v>
      </c>
      <c r="H3" s="9">
        <v>5</v>
      </c>
      <c r="I3" s="9" t="s">
        <v>44</v>
      </c>
      <c r="J3" s="9">
        <v>12000</v>
      </c>
      <c r="K3" s="9"/>
      <c r="L3" s="9" t="s">
        <v>19</v>
      </c>
      <c r="M3" s="9">
        <v>-28500</v>
      </c>
      <c r="N3" s="11" t="s">
        <v>49</v>
      </c>
    </row>
    <row r="4" ht="14.25" spans="1:14">
      <c r="A4" s="9">
        <v>3</v>
      </c>
      <c r="B4" s="10" t="s">
        <v>39</v>
      </c>
      <c r="C4" s="9" t="s">
        <v>73</v>
      </c>
      <c r="D4" s="18" t="s">
        <v>74</v>
      </c>
      <c r="E4" s="18"/>
      <c r="F4" s="9" t="s">
        <v>75</v>
      </c>
      <c r="G4" s="9" t="s">
        <v>76</v>
      </c>
      <c r="H4" s="9">
        <v>1</v>
      </c>
      <c r="I4" s="9" t="s">
        <v>18</v>
      </c>
      <c r="J4" s="9">
        <v>4000</v>
      </c>
      <c r="K4" s="9"/>
      <c r="L4" s="9" t="s">
        <v>19</v>
      </c>
      <c r="M4" s="9">
        <v>-4000</v>
      </c>
      <c r="N4" s="9"/>
    </row>
    <row r="5" ht="14.25" spans="1:14">
      <c r="A5" s="9">
        <v>4</v>
      </c>
      <c r="B5" s="10" t="s">
        <v>39</v>
      </c>
      <c r="C5" s="9" t="s">
        <v>73</v>
      </c>
      <c r="D5" s="9" t="s">
        <v>77</v>
      </c>
      <c r="E5" s="9"/>
      <c r="F5" s="9" t="s">
        <v>75</v>
      </c>
      <c r="G5" s="9" t="s">
        <v>76</v>
      </c>
      <c r="H5" s="9">
        <v>1</v>
      </c>
      <c r="I5" s="9" t="s">
        <v>38</v>
      </c>
      <c r="J5" s="9">
        <v>4000</v>
      </c>
      <c r="K5" s="9"/>
      <c r="L5" s="9" t="s">
        <v>19</v>
      </c>
      <c r="M5" s="9">
        <v>-4000</v>
      </c>
      <c r="N5" s="9"/>
    </row>
    <row r="6" ht="14.25" spans="1:14">
      <c r="A6" s="9">
        <v>5</v>
      </c>
      <c r="B6" s="10" t="s">
        <v>39</v>
      </c>
      <c r="C6" s="9" t="s">
        <v>73</v>
      </c>
      <c r="D6" s="9" t="s">
        <v>74</v>
      </c>
      <c r="E6" s="9"/>
      <c r="F6" s="9" t="s">
        <v>75</v>
      </c>
      <c r="G6" s="9" t="s">
        <v>76</v>
      </c>
      <c r="H6" s="9">
        <v>2</v>
      </c>
      <c r="I6" s="9" t="s">
        <v>18</v>
      </c>
      <c r="J6" s="9">
        <v>400</v>
      </c>
      <c r="K6" s="9"/>
      <c r="L6" s="9" t="s">
        <v>19</v>
      </c>
      <c r="M6" s="9">
        <v>-800</v>
      </c>
      <c r="N6" s="9"/>
    </row>
    <row r="7" ht="14.25" spans="1:14">
      <c r="A7" s="9">
        <v>6</v>
      </c>
      <c r="B7" s="10" t="s">
        <v>39</v>
      </c>
      <c r="C7" s="9" t="s">
        <v>73</v>
      </c>
      <c r="D7" s="9" t="s">
        <v>78</v>
      </c>
      <c r="E7" s="9"/>
      <c r="F7" s="9" t="s">
        <v>75</v>
      </c>
      <c r="G7" s="9" t="s">
        <v>76</v>
      </c>
      <c r="H7" s="9">
        <v>2</v>
      </c>
      <c r="I7" s="9" t="s">
        <v>18</v>
      </c>
      <c r="J7" s="9">
        <v>400</v>
      </c>
      <c r="K7" s="9"/>
      <c r="L7" s="9" t="s">
        <v>19</v>
      </c>
      <c r="M7" s="9">
        <v>-800</v>
      </c>
      <c r="N7" s="9"/>
    </row>
    <row r="8" ht="14.25" spans="1:14">
      <c r="A8" s="9">
        <v>7</v>
      </c>
      <c r="B8" s="10" t="s">
        <v>39</v>
      </c>
      <c r="C8" s="9" t="s">
        <v>73</v>
      </c>
      <c r="D8" s="9" t="s">
        <v>79</v>
      </c>
      <c r="E8" s="9"/>
      <c r="F8" s="9" t="s">
        <v>75</v>
      </c>
      <c r="G8" s="9" t="s">
        <v>76</v>
      </c>
      <c r="H8" s="9">
        <v>1</v>
      </c>
      <c r="I8" s="9" t="s">
        <v>18</v>
      </c>
      <c r="J8" s="9">
        <v>1600</v>
      </c>
      <c r="K8" s="9"/>
      <c r="L8" s="9" t="s">
        <v>19</v>
      </c>
      <c r="M8" s="9">
        <v>-1600</v>
      </c>
      <c r="N8" s="9"/>
    </row>
    <row r="9" ht="14.25" spans="1:14">
      <c r="A9" s="9">
        <v>8</v>
      </c>
      <c r="B9" s="10" t="s">
        <v>39</v>
      </c>
      <c r="C9" s="9" t="s">
        <v>73</v>
      </c>
      <c r="D9" s="9" t="s">
        <v>80</v>
      </c>
      <c r="E9" s="9"/>
      <c r="F9" s="9" t="s">
        <v>75</v>
      </c>
      <c r="G9" s="9" t="s">
        <v>76</v>
      </c>
      <c r="H9" s="9">
        <v>1</v>
      </c>
      <c r="I9" s="9" t="s">
        <v>18</v>
      </c>
      <c r="J9" s="9">
        <v>1600</v>
      </c>
      <c r="K9" s="9"/>
      <c r="L9" s="9" t="s">
        <v>19</v>
      </c>
      <c r="M9" s="9">
        <v>-1600</v>
      </c>
      <c r="N9" s="9"/>
    </row>
  </sheetData>
  <mergeCells count="18">
    <mergeCell ref="D1:E1"/>
    <mergeCell ref="J1:K1"/>
    <mergeCell ref="D2:E2"/>
    <mergeCell ref="J2:K2"/>
    <mergeCell ref="D3:E3"/>
    <mergeCell ref="J3:K3"/>
    <mergeCell ref="D4:E4"/>
    <mergeCell ref="J4:K4"/>
    <mergeCell ref="D5:E5"/>
    <mergeCell ref="J5:K5"/>
    <mergeCell ref="D6:E6"/>
    <mergeCell ref="J6:K6"/>
    <mergeCell ref="D7:E7"/>
    <mergeCell ref="J7:K7"/>
    <mergeCell ref="D8:E8"/>
    <mergeCell ref="J8:K8"/>
    <mergeCell ref="D9:E9"/>
    <mergeCell ref="J9:K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workbookViewId="0">
      <selection activeCell="E7" sqref="E7"/>
    </sheetView>
  </sheetViews>
  <sheetFormatPr defaultColWidth="9" defaultRowHeight="13.5" outlineLevelRow="2"/>
  <sheetData>
    <row r="1" ht="71.25" spans="1:14">
      <c r="A1" s="7" t="s">
        <v>0</v>
      </c>
      <c r="B1" s="8" t="s">
        <v>1</v>
      </c>
      <c r="C1" s="7" t="s">
        <v>2</v>
      </c>
      <c r="D1" s="7" t="s">
        <v>3</v>
      </c>
      <c r="E1" s="7"/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/>
      <c r="L1" s="7" t="s">
        <v>9</v>
      </c>
      <c r="M1" s="7" t="s">
        <v>10</v>
      </c>
      <c r="N1" s="7" t="s">
        <v>11</v>
      </c>
    </row>
    <row r="2" ht="85.5" spans="1:14">
      <c r="A2" s="9">
        <v>1</v>
      </c>
      <c r="B2" s="10" t="s">
        <v>13</v>
      </c>
      <c r="C2" s="9" t="s">
        <v>14</v>
      </c>
      <c r="D2" s="9" t="s">
        <v>15</v>
      </c>
      <c r="E2" s="9"/>
      <c r="F2" s="9" t="s">
        <v>16</v>
      </c>
      <c r="G2" s="9" t="s">
        <v>17</v>
      </c>
      <c r="H2" s="9">
        <v>1</v>
      </c>
      <c r="I2" s="9" t="s">
        <v>18</v>
      </c>
      <c r="J2" s="9">
        <v>19000</v>
      </c>
      <c r="K2" s="9"/>
      <c r="L2" s="9" t="s">
        <v>19</v>
      </c>
      <c r="M2" s="9">
        <v>0</v>
      </c>
      <c r="N2" s="9"/>
    </row>
    <row r="3" ht="85.5" spans="1:14">
      <c r="A3" s="9">
        <v>2</v>
      </c>
      <c r="B3" s="10" t="s">
        <v>13</v>
      </c>
      <c r="C3" s="9" t="s">
        <v>14</v>
      </c>
      <c r="D3" s="9" t="s">
        <v>20</v>
      </c>
      <c r="E3" s="9"/>
      <c r="F3" s="9" t="s">
        <v>16</v>
      </c>
      <c r="G3" s="9" t="s">
        <v>21</v>
      </c>
      <c r="H3" s="9">
        <v>40</v>
      </c>
      <c r="I3" s="9" t="s">
        <v>18</v>
      </c>
      <c r="J3" s="9">
        <v>16100</v>
      </c>
      <c r="K3" s="9"/>
      <c r="L3" s="9" t="s">
        <v>19</v>
      </c>
      <c r="M3" s="9">
        <v>0</v>
      </c>
      <c r="N3" s="9"/>
    </row>
  </sheetData>
  <mergeCells count="6">
    <mergeCell ref="D1:E1"/>
    <mergeCell ref="J1:K1"/>
    <mergeCell ref="D2:E2"/>
    <mergeCell ref="J2:K2"/>
    <mergeCell ref="D3:E3"/>
    <mergeCell ref="J3:K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8576"/>
  <sheetViews>
    <sheetView workbookViewId="0">
      <selection activeCell="D3" sqref="D3:E3"/>
    </sheetView>
  </sheetViews>
  <sheetFormatPr defaultColWidth="9" defaultRowHeight="13.5"/>
  <cols>
    <col min="1" max="1" width="9" style="3"/>
    <col min="2" max="2" width="11.875" style="6" customWidth="1"/>
    <col min="3" max="16384" width="9" style="3"/>
  </cols>
  <sheetData>
    <row r="1" s="3" customFormat="1" ht="72.75" customHeight="1" spans="1:14">
      <c r="A1" s="7" t="s">
        <v>0</v>
      </c>
      <c r="B1" s="8" t="s">
        <v>1</v>
      </c>
      <c r="C1" s="7" t="s">
        <v>2</v>
      </c>
      <c r="D1" s="7" t="s">
        <v>3</v>
      </c>
      <c r="E1" s="7"/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/>
      <c r="L1" s="7" t="s">
        <v>9</v>
      </c>
      <c r="M1" s="7" t="s">
        <v>10</v>
      </c>
      <c r="N1" s="7" t="s">
        <v>11</v>
      </c>
    </row>
    <row r="2" s="3" customFormat="1" ht="187" customHeight="1" spans="1:14">
      <c r="A2" s="9">
        <v>10</v>
      </c>
      <c r="B2" s="10" t="s">
        <v>50</v>
      </c>
      <c r="C2" s="9" t="s">
        <v>51</v>
      </c>
      <c r="D2" s="9" t="s">
        <v>52</v>
      </c>
      <c r="E2" s="9"/>
      <c r="F2" s="9" t="s">
        <v>53</v>
      </c>
      <c r="G2" s="9" t="s">
        <v>54</v>
      </c>
      <c r="H2" s="9">
        <v>1</v>
      </c>
      <c r="I2" s="9" t="s">
        <v>38</v>
      </c>
      <c r="J2" s="9">
        <v>40698</v>
      </c>
      <c r="K2" s="9"/>
      <c r="L2" s="9" t="s">
        <v>19</v>
      </c>
      <c r="M2" s="9">
        <v>40698</v>
      </c>
      <c r="N2" s="9" t="s">
        <v>19</v>
      </c>
    </row>
    <row r="3" s="3" customFormat="1" ht="96" customHeight="1" spans="1:14">
      <c r="A3" s="9">
        <v>11</v>
      </c>
      <c r="B3" s="15" t="s">
        <v>50</v>
      </c>
      <c r="C3" s="9" t="s">
        <v>51</v>
      </c>
      <c r="D3" s="12" t="s">
        <v>55</v>
      </c>
      <c r="E3" s="13"/>
      <c r="F3" s="14" t="s">
        <v>56</v>
      </c>
      <c r="G3" s="14" t="s">
        <v>57</v>
      </c>
      <c r="H3" s="9">
        <v>1</v>
      </c>
      <c r="I3" s="9" t="s">
        <v>38</v>
      </c>
      <c r="J3" s="12">
        <v>36288</v>
      </c>
      <c r="K3" s="13"/>
      <c r="L3" s="14" t="s">
        <v>19</v>
      </c>
      <c r="M3" s="9">
        <v>36288</v>
      </c>
      <c r="N3" s="9" t="s">
        <v>19</v>
      </c>
    </row>
    <row r="4" s="3" customFormat="1" ht="115.5" customHeight="1" spans="1:14">
      <c r="A4" s="9">
        <v>12</v>
      </c>
      <c r="B4" s="10" t="s">
        <v>50</v>
      </c>
      <c r="C4" s="9" t="s">
        <v>51</v>
      </c>
      <c r="D4" s="9" t="s">
        <v>58</v>
      </c>
      <c r="E4" s="9"/>
      <c r="F4" s="9" t="s">
        <v>59</v>
      </c>
      <c r="G4" s="9" t="s">
        <v>60</v>
      </c>
      <c r="H4" s="9">
        <v>160</v>
      </c>
      <c r="I4" s="9" t="s">
        <v>61</v>
      </c>
      <c r="J4" s="9">
        <v>100</v>
      </c>
      <c r="K4" s="9"/>
      <c r="L4" s="9" t="s">
        <v>19</v>
      </c>
      <c r="M4" s="9">
        <v>16000</v>
      </c>
      <c r="N4" s="9" t="s">
        <v>19</v>
      </c>
    </row>
    <row r="5" s="3" customFormat="1" ht="58.5" customHeight="1" spans="1:14">
      <c r="A5" s="9">
        <v>22</v>
      </c>
      <c r="B5" s="10" t="s">
        <v>50</v>
      </c>
      <c r="C5" s="9" t="s">
        <v>51</v>
      </c>
      <c r="D5" s="9" t="s">
        <v>81</v>
      </c>
      <c r="E5" s="9"/>
      <c r="F5" s="9" t="s">
        <v>82</v>
      </c>
      <c r="G5" s="9" t="s">
        <v>83</v>
      </c>
      <c r="H5" s="9">
        <v>5</v>
      </c>
      <c r="I5" s="9" t="s">
        <v>18</v>
      </c>
      <c r="J5" s="9">
        <v>550</v>
      </c>
      <c r="K5" s="9"/>
      <c r="L5" s="9" t="s">
        <v>19</v>
      </c>
      <c r="M5" s="9">
        <v>2750</v>
      </c>
      <c r="N5" s="9"/>
    </row>
    <row r="6" s="3" customFormat="1" ht="58.5" customHeight="1" spans="1:14">
      <c r="A6" s="9">
        <v>23</v>
      </c>
      <c r="B6" s="10" t="s">
        <v>50</v>
      </c>
      <c r="C6" s="9" t="s">
        <v>51</v>
      </c>
      <c r="D6" s="9" t="s">
        <v>84</v>
      </c>
      <c r="E6" s="9"/>
      <c r="F6" s="9" t="s">
        <v>82</v>
      </c>
      <c r="G6" s="9" t="s">
        <v>85</v>
      </c>
      <c r="H6" s="9">
        <v>95</v>
      </c>
      <c r="I6" s="9" t="s">
        <v>86</v>
      </c>
      <c r="J6" s="9">
        <v>40.83</v>
      </c>
      <c r="K6" s="9"/>
      <c r="L6" s="9" t="s">
        <v>19</v>
      </c>
      <c r="M6" s="9">
        <v>3878.85</v>
      </c>
      <c r="N6" s="9"/>
    </row>
    <row r="7" s="3" customFormat="1" ht="58.5" customHeight="1" spans="1:14">
      <c r="A7" s="9">
        <v>24</v>
      </c>
      <c r="B7" s="10" t="s">
        <v>50</v>
      </c>
      <c r="C7" s="9" t="s">
        <v>51</v>
      </c>
      <c r="D7" s="9" t="s">
        <v>84</v>
      </c>
      <c r="E7" s="9"/>
      <c r="F7" s="9" t="s">
        <v>82</v>
      </c>
      <c r="G7" s="9" t="s">
        <v>87</v>
      </c>
      <c r="H7" s="9">
        <v>90</v>
      </c>
      <c r="I7" s="9" t="s">
        <v>86</v>
      </c>
      <c r="J7" s="9">
        <v>19.04</v>
      </c>
      <c r="K7" s="9"/>
      <c r="L7" s="9" t="s">
        <v>19</v>
      </c>
      <c r="M7" s="9">
        <v>1713.6</v>
      </c>
      <c r="N7" s="9"/>
    </row>
    <row r="8" s="3" customFormat="1" ht="58.5" customHeight="1" spans="1:14">
      <c r="A8" s="9">
        <v>25</v>
      </c>
      <c r="B8" s="10" t="s">
        <v>50</v>
      </c>
      <c r="C8" s="9" t="s">
        <v>51</v>
      </c>
      <c r="D8" s="9" t="s">
        <v>84</v>
      </c>
      <c r="E8" s="9"/>
      <c r="F8" s="9" t="s">
        <v>82</v>
      </c>
      <c r="G8" s="9" t="s">
        <v>88</v>
      </c>
      <c r="H8" s="9">
        <v>2</v>
      </c>
      <c r="I8" s="9" t="s">
        <v>44</v>
      </c>
      <c r="J8" s="9">
        <v>3668.17</v>
      </c>
      <c r="K8" s="9"/>
      <c r="L8" s="9" t="s">
        <v>19</v>
      </c>
      <c r="M8" s="9">
        <v>7336.34</v>
      </c>
      <c r="N8" s="9"/>
    </row>
    <row r="9" s="3" customFormat="1" ht="30" customHeight="1" spans="1:14">
      <c r="A9" s="9">
        <v>26</v>
      </c>
      <c r="B9" s="15" t="s">
        <v>50</v>
      </c>
      <c r="C9" s="9" t="s">
        <v>51</v>
      </c>
      <c r="D9" s="9" t="s">
        <v>89</v>
      </c>
      <c r="E9" s="9"/>
      <c r="F9" s="9" t="s">
        <v>82</v>
      </c>
      <c r="G9" s="9" t="s">
        <v>90</v>
      </c>
      <c r="H9" s="9">
        <v>6.61</v>
      </c>
      <c r="I9" s="9" t="s">
        <v>91</v>
      </c>
      <c r="J9" s="9">
        <v>275</v>
      </c>
      <c r="K9" s="9"/>
      <c r="L9" s="9" t="s">
        <v>19</v>
      </c>
      <c r="M9" s="9">
        <v>1817.75</v>
      </c>
      <c r="N9" s="9" t="s">
        <v>92</v>
      </c>
    </row>
    <row r="10" s="3" customFormat="1" ht="58.5" customHeight="1" spans="1:14">
      <c r="A10" s="9">
        <v>27</v>
      </c>
      <c r="B10" s="10" t="s">
        <v>50</v>
      </c>
      <c r="C10" s="9" t="s">
        <v>51</v>
      </c>
      <c r="D10" s="9" t="s">
        <v>93</v>
      </c>
      <c r="E10" s="9"/>
      <c r="F10" s="9" t="s">
        <v>82</v>
      </c>
      <c r="G10" s="9" t="s">
        <v>94</v>
      </c>
      <c r="H10" s="9">
        <v>10.5</v>
      </c>
      <c r="I10" s="9" t="s">
        <v>95</v>
      </c>
      <c r="J10" s="9">
        <v>25</v>
      </c>
      <c r="K10" s="9"/>
      <c r="L10" s="9" t="s">
        <v>19</v>
      </c>
      <c r="M10" s="9">
        <v>262.5</v>
      </c>
      <c r="N10" s="9"/>
    </row>
    <row r="11" s="3" customFormat="1" ht="44.25" customHeight="1" spans="1:14">
      <c r="A11" s="9">
        <v>28</v>
      </c>
      <c r="B11" s="16" t="s">
        <v>50</v>
      </c>
      <c r="C11" s="17" t="s">
        <v>51</v>
      </c>
      <c r="D11" s="17" t="s">
        <v>96</v>
      </c>
      <c r="E11" s="17"/>
      <c r="F11" s="17" t="s">
        <v>82</v>
      </c>
      <c r="G11" s="17" t="s">
        <v>97</v>
      </c>
      <c r="H11" s="17">
        <v>19.14</v>
      </c>
      <c r="I11" s="17" t="s">
        <v>91</v>
      </c>
      <c r="J11" s="17">
        <v>128</v>
      </c>
      <c r="K11" s="17"/>
      <c r="L11" s="17" t="s">
        <v>19</v>
      </c>
      <c r="M11" s="17">
        <v>2449.92</v>
      </c>
      <c r="N11" s="9" t="s">
        <v>98</v>
      </c>
    </row>
    <row r="12" s="3" customFormat="1" ht="58.5" customHeight="1" spans="1:14">
      <c r="A12" s="9">
        <v>29</v>
      </c>
      <c r="B12" s="10" t="s">
        <v>50</v>
      </c>
      <c r="C12" s="9" t="s">
        <v>51</v>
      </c>
      <c r="D12" s="9" t="s">
        <v>84</v>
      </c>
      <c r="E12" s="9"/>
      <c r="F12" s="9" t="s">
        <v>82</v>
      </c>
      <c r="G12" s="9" t="s">
        <v>99</v>
      </c>
      <c r="H12" s="9">
        <v>1</v>
      </c>
      <c r="I12" s="9" t="s">
        <v>18</v>
      </c>
      <c r="J12" s="9">
        <v>290.94</v>
      </c>
      <c r="K12" s="9"/>
      <c r="L12" s="9" t="s">
        <v>19</v>
      </c>
      <c r="M12" s="9">
        <v>290.94</v>
      </c>
      <c r="N12" s="9"/>
    </row>
    <row r="13" s="3" customFormat="1" ht="58.5" customHeight="1" spans="1:14">
      <c r="A13" s="9">
        <v>30</v>
      </c>
      <c r="B13" s="10" t="s">
        <v>50</v>
      </c>
      <c r="C13" s="9" t="s">
        <v>51</v>
      </c>
      <c r="D13" s="9" t="s">
        <v>84</v>
      </c>
      <c r="E13" s="9"/>
      <c r="F13" s="9" t="s">
        <v>82</v>
      </c>
      <c r="G13" s="9" t="s">
        <v>100</v>
      </c>
      <c r="H13" s="9">
        <v>1</v>
      </c>
      <c r="I13" s="9" t="s">
        <v>18</v>
      </c>
      <c r="J13" s="9">
        <v>290.94</v>
      </c>
      <c r="K13" s="9"/>
      <c r="L13" s="9" t="s">
        <v>19</v>
      </c>
      <c r="M13" s="9">
        <v>290.94</v>
      </c>
      <c r="N13" s="9"/>
    </row>
    <row r="14" s="3" customFormat="1" ht="58.5" customHeight="1" spans="1:14">
      <c r="A14" s="9">
        <v>31</v>
      </c>
      <c r="B14" s="10" t="s">
        <v>50</v>
      </c>
      <c r="C14" s="9" t="s">
        <v>51</v>
      </c>
      <c r="D14" s="9" t="s">
        <v>84</v>
      </c>
      <c r="E14" s="9"/>
      <c r="F14" s="9" t="s">
        <v>82</v>
      </c>
      <c r="G14" s="9" t="s">
        <v>101</v>
      </c>
      <c r="H14" s="9">
        <v>1</v>
      </c>
      <c r="I14" s="9" t="s">
        <v>18</v>
      </c>
      <c r="J14" s="9">
        <v>290.94</v>
      </c>
      <c r="K14" s="9"/>
      <c r="L14" s="9" t="s">
        <v>19</v>
      </c>
      <c r="M14" s="9">
        <v>290.94</v>
      </c>
      <c r="N14" s="9"/>
    </row>
    <row r="15" s="3" customFormat="1" ht="58.5" customHeight="1" spans="1:14">
      <c r="A15" s="9">
        <v>32</v>
      </c>
      <c r="B15" s="10" t="s">
        <v>50</v>
      </c>
      <c r="C15" s="9" t="s">
        <v>51</v>
      </c>
      <c r="D15" s="9" t="s">
        <v>102</v>
      </c>
      <c r="E15" s="9"/>
      <c r="F15" s="9" t="s">
        <v>82</v>
      </c>
      <c r="G15" s="9" t="s">
        <v>103</v>
      </c>
      <c r="H15" s="9">
        <v>15</v>
      </c>
      <c r="I15" s="9" t="s">
        <v>95</v>
      </c>
      <c r="J15" s="9">
        <v>521.45</v>
      </c>
      <c r="K15" s="9"/>
      <c r="L15" s="9" t="s">
        <v>19</v>
      </c>
      <c r="M15" s="9">
        <v>7821.75</v>
      </c>
      <c r="N15" s="9" t="s">
        <v>104</v>
      </c>
    </row>
    <row r="16" s="3" customFormat="1" ht="58.5" customHeight="1" spans="1:14">
      <c r="A16" s="9">
        <v>44</v>
      </c>
      <c r="B16" s="10" t="s">
        <v>50</v>
      </c>
      <c r="C16" s="9" t="s">
        <v>51</v>
      </c>
      <c r="D16" s="9" t="s">
        <v>84</v>
      </c>
      <c r="E16" s="9"/>
      <c r="F16" s="9" t="s">
        <v>82</v>
      </c>
      <c r="G16" s="9" t="s">
        <v>125</v>
      </c>
      <c r="H16" s="9">
        <v>1</v>
      </c>
      <c r="I16" s="9" t="s">
        <v>44</v>
      </c>
      <c r="J16" s="9">
        <v>4522</v>
      </c>
      <c r="K16" s="9"/>
      <c r="L16" s="9" t="s">
        <v>19</v>
      </c>
      <c r="M16" s="9">
        <v>4522</v>
      </c>
      <c r="N16" s="9"/>
    </row>
    <row r="17" s="3" customFormat="1" ht="58.5" customHeight="1" spans="1:14">
      <c r="A17" s="9">
        <v>45</v>
      </c>
      <c r="B17" s="10" t="s">
        <v>50</v>
      </c>
      <c r="C17" s="9" t="s">
        <v>51</v>
      </c>
      <c r="D17" s="9" t="s">
        <v>84</v>
      </c>
      <c r="E17" s="9"/>
      <c r="F17" s="9" t="s">
        <v>82</v>
      </c>
      <c r="G17" s="9" t="s">
        <v>126</v>
      </c>
      <c r="H17" s="9">
        <v>1</v>
      </c>
      <c r="I17" s="9" t="s">
        <v>18</v>
      </c>
      <c r="J17" s="9">
        <v>290.94</v>
      </c>
      <c r="K17" s="9"/>
      <c r="L17" s="9" t="s">
        <v>19</v>
      </c>
      <c r="M17" s="9">
        <v>290.94</v>
      </c>
      <c r="N17" s="9"/>
    </row>
    <row r="18" s="3" customFormat="1" ht="58.5" customHeight="1" spans="1:14">
      <c r="A18" s="9">
        <v>46</v>
      </c>
      <c r="B18" s="10" t="s">
        <v>50</v>
      </c>
      <c r="C18" s="9" t="s">
        <v>51</v>
      </c>
      <c r="D18" s="12" t="s">
        <v>84</v>
      </c>
      <c r="E18" s="13"/>
      <c r="F18" s="14" t="s">
        <v>82</v>
      </c>
      <c r="G18" s="14" t="s">
        <v>127</v>
      </c>
      <c r="H18" s="9">
        <v>1</v>
      </c>
      <c r="I18" s="9" t="s">
        <v>44</v>
      </c>
      <c r="J18" s="12">
        <v>13500</v>
      </c>
      <c r="K18" s="13"/>
      <c r="L18" s="14" t="s">
        <v>19</v>
      </c>
      <c r="M18" s="9">
        <v>13500</v>
      </c>
      <c r="N18" s="9" t="s">
        <v>128</v>
      </c>
    </row>
    <row r="19" s="3" customFormat="1" ht="58.5" customHeight="1" spans="1:14">
      <c r="A19" s="9">
        <v>47</v>
      </c>
      <c r="B19" s="10" t="s">
        <v>50</v>
      </c>
      <c r="C19" s="9" t="s">
        <v>51</v>
      </c>
      <c r="D19" s="9" t="s">
        <v>84</v>
      </c>
      <c r="E19" s="9"/>
      <c r="F19" s="9" t="s">
        <v>82</v>
      </c>
      <c r="G19" s="9" t="s">
        <v>129</v>
      </c>
      <c r="H19" s="9">
        <v>114</v>
      </c>
      <c r="I19" s="9" t="s">
        <v>95</v>
      </c>
      <c r="J19" s="9">
        <v>60</v>
      </c>
      <c r="K19" s="9"/>
      <c r="L19" s="9" t="s">
        <v>19</v>
      </c>
      <c r="M19" s="9">
        <v>6840</v>
      </c>
      <c r="N19" s="9"/>
    </row>
    <row r="20" s="3" customFormat="1" ht="72.75" customHeight="1" spans="1:14">
      <c r="A20" s="9">
        <v>48</v>
      </c>
      <c r="B20" s="10" t="s">
        <v>50</v>
      </c>
      <c r="C20" s="9" t="s">
        <v>51</v>
      </c>
      <c r="D20" s="9" t="s">
        <v>84</v>
      </c>
      <c r="E20" s="9"/>
      <c r="F20" s="9" t="s">
        <v>82</v>
      </c>
      <c r="G20" s="9" t="s">
        <v>130</v>
      </c>
      <c r="H20" s="9">
        <v>250</v>
      </c>
      <c r="I20" s="9" t="s">
        <v>86</v>
      </c>
      <c r="J20" s="9">
        <v>14</v>
      </c>
      <c r="K20" s="9"/>
      <c r="L20" s="9" t="s">
        <v>19</v>
      </c>
      <c r="M20" s="9">
        <v>3500</v>
      </c>
      <c r="N20" s="9" t="s">
        <v>131</v>
      </c>
    </row>
    <row r="21" s="3" customFormat="1" ht="58.5" customHeight="1" spans="1:14">
      <c r="A21" s="9">
        <v>49</v>
      </c>
      <c r="B21" s="10" t="s">
        <v>50</v>
      </c>
      <c r="C21" s="9" t="s">
        <v>51</v>
      </c>
      <c r="D21" s="12" t="s">
        <v>132</v>
      </c>
      <c r="E21" s="13"/>
      <c r="F21" s="14" t="s">
        <v>82</v>
      </c>
      <c r="G21" s="14" t="s">
        <v>133</v>
      </c>
      <c r="H21" s="9">
        <v>25</v>
      </c>
      <c r="I21" s="9" t="s">
        <v>86</v>
      </c>
      <c r="J21" s="12">
        <v>30.68</v>
      </c>
      <c r="K21" s="13"/>
      <c r="L21" s="14" t="s">
        <v>19</v>
      </c>
      <c r="M21" s="9">
        <v>767</v>
      </c>
      <c r="N21" s="9" t="s">
        <v>134</v>
      </c>
    </row>
    <row r="22" s="3" customFormat="1" ht="58.5" customHeight="1" spans="1:14">
      <c r="A22" s="9">
        <v>50</v>
      </c>
      <c r="B22" s="10" t="s">
        <v>50</v>
      </c>
      <c r="C22" s="9" t="s">
        <v>51</v>
      </c>
      <c r="D22" s="12" t="s">
        <v>132</v>
      </c>
      <c r="E22" s="13"/>
      <c r="F22" s="14" t="s">
        <v>82</v>
      </c>
      <c r="G22" s="14" t="s">
        <v>135</v>
      </c>
      <c r="H22" s="9">
        <v>15</v>
      </c>
      <c r="I22" s="9" t="s">
        <v>86</v>
      </c>
      <c r="J22" s="12">
        <v>51.38</v>
      </c>
      <c r="K22" s="13"/>
      <c r="L22" s="14" t="s">
        <v>19</v>
      </c>
      <c r="M22" s="9">
        <v>770.7</v>
      </c>
      <c r="N22" s="9" t="s">
        <v>136</v>
      </c>
    </row>
    <row r="23" s="3" customFormat="1" ht="58.5" customHeight="1" spans="1:14">
      <c r="A23" s="9">
        <v>51</v>
      </c>
      <c r="B23" s="10" t="s">
        <v>50</v>
      </c>
      <c r="C23" s="9" t="s">
        <v>51</v>
      </c>
      <c r="D23" s="9" t="s">
        <v>132</v>
      </c>
      <c r="E23" s="9"/>
      <c r="F23" s="9" t="s">
        <v>82</v>
      </c>
      <c r="G23" s="9" t="s">
        <v>137</v>
      </c>
      <c r="H23" s="9">
        <v>15</v>
      </c>
      <c r="I23" s="9" t="s">
        <v>86</v>
      </c>
      <c r="J23" s="9">
        <v>57.62</v>
      </c>
      <c r="K23" s="9"/>
      <c r="L23" s="9" t="s">
        <v>19</v>
      </c>
      <c r="M23" s="9">
        <v>864.3</v>
      </c>
      <c r="N23" s="9" t="s">
        <v>138</v>
      </c>
    </row>
    <row r="24" s="3" customFormat="1" ht="58.5" customHeight="1" spans="1:14">
      <c r="A24" s="9">
        <v>53</v>
      </c>
      <c r="B24" s="10" t="s">
        <v>50</v>
      </c>
      <c r="C24" s="9" t="s">
        <v>51</v>
      </c>
      <c r="D24" s="9" t="s">
        <v>84</v>
      </c>
      <c r="E24" s="9"/>
      <c r="F24" s="9" t="s">
        <v>82</v>
      </c>
      <c r="G24" s="9" t="s">
        <v>142</v>
      </c>
      <c r="H24" s="9">
        <v>150</v>
      </c>
      <c r="I24" s="9" t="s">
        <v>86</v>
      </c>
      <c r="J24" s="9">
        <v>10.71</v>
      </c>
      <c r="K24" s="9"/>
      <c r="L24" s="9" t="s">
        <v>19</v>
      </c>
      <c r="M24" s="9">
        <v>1606.5</v>
      </c>
      <c r="N24" s="9"/>
    </row>
    <row r="25" s="3" customFormat="1" ht="30" customHeight="1" spans="1:14">
      <c r="A25" s="9">
        <v>54</v>
      </c>
      <c r="B25" s="10" t="s">
        <v>50</v>
      </c>
      <c r="C25" s="9" t="s">
        <v>51</v>
      </c>
      <c r="D25" s="9" t="s">
        <v>143</v>
      </c>
      <c r="E25" s="9"/>
      <c r="F25" s="9" t="s">
        <v>82</v>
      </c>
      <c r="G25" s="9" t="s">
        <v>144</v>
      </c>
      <c r="H25" s="9">
        <v>196</v>
      </c>
      <c r="I25" s="9" t="s">
        <v>86</v>
      </c>
      <c r="J25" s="9">
        <v>18.15</v>
      </c>
      <c r="K25" s="9"/>
      <c r="L25" s="9" t="s">
        <v>19</v>
      </c>
      <c r="M25" s="9">
        <v>3557.4</v>
      </c>
      <c r="N25" s="9" t="s">
        <v>145</v>
      </c>
    </row>
    <row r="26" s="3" customFormat="1" ht="30" customHeight="1" spans="1:14">
      <c r="A26" s="9">
        <v>55</v>
      </c>
      <c r="B26" s="10" t="s">
        <v>50</v>
      </c>
      <c r="C26" s="9" t="s">
        <v>51</v>
      </c>
      <c r="D26" s="9" t="s">
        <v>143</v>
      </c>
      <c r="E26" s="9"/>
      <c r="F26" s="9" t="s">
        <v>82</v>
      </c>
      <c r="G26" s="9" t="s">
        <v>146</v>
      </c>
      <c r="H26" s="9">
        <v>175</v>
      </c>
      <c r="I26" s="9" t="s">
        <v>86</v>
      </c>
      <c r="J26" s="9">
        <v>14.01</v>
      </c>
      <c r="K26" s="9"/>
      <c r="L26" s="9" t="s">
        <v>19</v>
      </c>
      <c r="M26" s="9">
        <v>2451.75</v>
      </c>
      <c r="N26" s="9" t="s">
        <v>147</v>
      </c>
    </row>
    <row r="27" s="3" customFormat="1" ht="30" customHeight="1" spans="1:14">
      <c r="A27" s="9">
        <v>56</v>
      </c>
      <c r="B27" s="10" t="s">
        <v>50</v>
      </c>
      <c r="C27" s="9" t="s">
        <v>51</v>
      </c>
      <c r="D27" s="9" t="s">
        <v>148</v>
      </c>
      <c r="E27" s="9"/>
      <c r="F27" s="9" t="s">
        <v>82</v>
      </c>
      <c r="G27" s="9" t="s">
        <v>149</v>
      </c>
      <c r="H27" s="9">
        <v>900</v>
      </c>
      <c r="I27" s="9" t="s">
        <v>86</v>
      </c>
      <c r="J27" s="9">
        <v>13.09</v>
      </c>
      <c r="K27" s="9"/>
      <c r="L27" s="9" t="s">
        <v>19</v>
      </c>
      <c r="M27" s="9">
        <v>11781</v>
      </c>
      <c r="N27" s="9" t="s">
        <v>150</v>
      </c>
    </row>
    <row r="28" s="3" customFormat="1" ht="58.5" customHeight="1" spans="1:14">
      <c r="A28" s="9">
        <v>58</v>
      </c>
      <c r="B28" s="10" t="s">
        <v>50</v>
      </c>
      <c r="C28" s="9" t="s">
        <v>51</v>
      </c>
      <c r="D28" s="9" t="s">
        <v>148</v>
      </c>
      <c r="E28" s="9"/>
      <c r="F28" s="9" t="s">
        <v>82</v>
      </c>
      <c r="G28" s="9" t="s">
        <v>149</v>
      </c>
      <c r="H28" s="9">
        <v>494</v>
      </c>
      <c r="I28" s="9" t="s">
        <v>86</v>
      </c>
      <c r="J28" s="9">
        <v>4.72</v>
      </c>
      <c r="K28" s="9"/>
      <c r="L28" s="9" t="s">
        <v>19</v>
      </c>
      <c r="M28" s="9">
        <v>2331.68</v>
      </c>
      <c r="N28" s="9" t="s">
        <v>153</v>
      </c>
    </row>
    <row r="29" s="3" customFormat="1" ht="72.75" customHeight="1" spans="1:14">
      <c r="A29" s="9">
        <v>62</v>
      </c>
      <c r="B29" s="10" t="s">
        <v>50</v>
      </c>
      <c r="C29" s="9" t="s">
        <v>51</v>
      </c>
      <c r="D29" s="9" t="s">
        <v>161</v>
      </c>
      <c r="E29" s="9"/>
      <c r="F29" s="9" t="s">
        <v>82</v>
      </c>
      <c r="G29" s="9" t="s">
        <v>161</v>
      </c>
      <c r="H29" s="9">
        <v>2</v>
      </c>
      <c r="I29" s="9" t="s">
        <v>95</v>
      </c>
      <c r="J29" s="9">
        <v>904.96</v>
      </c>
      <c r="K29" s="9"/>
      <c r="L29" s="9" t="s">
        <v>19</v>
      </c>
      <c r="M29" s="9">
        <v>1809.92</v>
      </c>
      <c r="N29" s="9" t="s">
        <v>162</v>
      </c>
    </row>
    <row r="30" s="3" customFormat="1" ht="44.25" customHeight="1" spans="1:14">
      <c r="A30" s="9">
        <v>64</v>
      </c>
      <c r="B30" s="10" t="s">
        <v>50</v>
      </c>
      <c r="C30" s="9" t="s">
        <v>51</v>
      </c>
      <c r="D30" s="12" t="s">
        <v>165</v>
      </c>
      <c r="E30" s="13"/>
      <c r="F30" s="14" t="s">
        <v>82</v>
      </c>
      <c r="G30" s="14" t="s">
        <v>165</v>
      </c>
      <c r="H30" s="9">
        <v>2750</v>
      </c>
      <c r="I30" s="9" t="s">
        <v>86</v>
      </c>
      <c r="J30" s="12">
        <v>7.61</v>
      </c>
      <c r="K30" s="13"/>
      <c r="L30" s="14" t="s">
        <v>19</v>
      </c>
      <c r="M30" s="9">
        <v>20927.5</v>
      </c>
      <c r="N30" s="9" t="s">
        <v>166</v>
      </c>
    </row>
    <row r="31" s="3" customFormat="1" ht="44.25" customHeight="1" spans="1:14">
      <c r="A31" s="9">
        <v>67</v>
      </c>
      <c r="B31" s="10" t="s">
        <v>50</v>
      </c>
      <c r="C31" s="9" t="s">
        <v>51</v>
      </c>
      <c r="D31" s="12" t="s">
        <v>171</v>
      </c>
      <c r="E31" s="13"/>
      <c r="F31" s="14" t="s">
        <v>82</v>
      </c>
      <c r="G31" s="14" t="s">
        <v>171</v>
      </c>
      <c r="H31" s="9">
        <v>14.19</v>
      </c>
      <c r="I31" s="9" t="s">
        <v>91</v>
      </c>
      <c r="J31" s="12">
        <v>275</v>
      </c>
      <c r="K31" s="13"/>
      <c r="L31" s="14" t="s">
        <v>19</v>
      </c>
      <c r="M31" s="9">
        <v>3902.25</v>
      </c>
      <c r="N31" s="9" t="s">
        <v>172</v>
      </c>
    </row>
    <row r="32" s="3" customFormat="1" ht="58.5" customHeight="1" spans="1:14">
      <c r="A32" s="9">
        <v>78</v>
      </c>
      <c r="B32" s="10" t="s">
        <v>50</v>
      </c>
      <c r="C32" s="9" t="s">
        <v>51</v>
      </c>
      <c r="D32" s="9" t="s">
        <v>193</v>
      </c>
      <c r="E32" s="9"/>
      <c r="F32" s="9" t="s">
        <v>82</v>
      </c>
      <c r="G32" s="9" t="s">
        <v>194</v>
      </c>
      <c r="H32" s="9">
        <v>1</v>
      </c>
      <c r="I32" s="9" t="s">
        <v>44</v>
      </c>
      <c r="J32" s="9">
        <v>300</v>
      </c>
      <c r="K32" s="9"/>
      <c r="L32" s="9" t="s">
        <v>19</v>
      </c>
      <c r="M32" s="9">
        <v>300</v>
      </c>
      <c r="N32" s="9" t="s">
        <v>195</v>
      </c>
    </row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64">
    <mergeCell ref="D1:E1"/>
    <mergeCell ref="J1:K1"/>
    <mergeCell ref="D2:E2"/>
    <mergeCell ref="J2:K2"/>
    <mergeCell ref="D3:E3"/>
    <mergeCell ref="J3:K3"/>
    <mergeCell ref="D4:E4"/>
    <mergeCell ref="J4:K4"/>
    <mergeCell ref="D5:E5"/>
    <mergeCell ref="J5:K5"/>
    <mergeCell ref="D6:E6"/>
    <mergeCell ref="J6:K6"/>
    <mergeCell ref="D7:E7"/>
    <mergeCell ref="J7:K7"/>
    <mergeCell ref="D8:E8"/>
    <mergeCell ref="J8:K8"/>
    <mergeCell ref="D9:E9"/>
    <mergeCell ref="J9:K9"/>
    <mergeCell ref="D10:E10"/>
    <mergeCell ref="J10:K10"/>
    <mergeCell ref="D11:E11"/>
    <mergeCell ref="J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8576"/>
  <sheetViews>
    <sheetView workbookViewId="0">
      <selection activeCell="D7" sqref="D7:E7"/>
    </sheetView>
  </sheetViews>
  <sheetFormatPr defaultColWidth="9" defaultRowHeight="13.5"/>
  <cols>
    <col min="1" max="1" width="9" style="3"/>
    <col min="2" max="2" width="9" style="6"/>
    <col min="3" max="16384" width="9" style="3"/>
  </cols>
  <sheetData>
    <row r="1" s="3" customFormat="1" ht="72.75" customHeight="1" spans="1:14">
      <c r="A1" s="7" t="s">
        <v>0</v>
      </c>
      <c r="B1" s="8" t="s">
        <v>1</v>
      </c>
      <c r="C1" s="7" t="s">
        <v>2</v>
      </c>
      <c r="D1" s="7" t="s">
        <v>3</v>
      </c>
      <c r="E1" s="7"/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/>
      <c r="L1" s="7" t="s">
        <v>9</v>
      </c>
      <c r="M1" s="7" t="s">
        <v>10</v>
      </c>
      <c r="N1" s="7" t="s">
        <v>11</v>
      </c>
    </row>
    <row r="2" s="3" customFormat="1" ht="128" customHeight="1" spans="1:14">
      <c r="A2" s="9">
        <v>1</v>
      </c>
      <c r="B2" s="10" t="s">
        <v>22</v>
      </c>
      <c r="C2" s="9" t="s">
        <v>14</v>
      </c>
      <c r="D2" s="9" t="s">
        <v>23</v>
      </c>
      <c r="E2" s="9"/>
      <c r="F2" s="9" t="s">
        <v>24</v>
      </c>
      <c r="G2" s="9" t="s">
        <v>25</v>
      </c>
      <c r="H2" s="9">
        <v>4</v>
      </c>
      <c r="I2" s="9" t="s">
        <v>18</v>
      </c>
      <c r="J2" s="9">
        <v>8000</v>
      </c>
      <c r="K2" s="9"/>
      <c r="L2" s="9" t="s">
        <v>19</v>
      </c>
      <c r="M2" s="9">
        <v>0</v>
      </c>
      <c r="N2" s="9"/>
    </row>
    <row r="3" s="3" customFormat="1" ht="68" customHeight="1" spans="1:14">
      <c r="A3" s="9">
        <v>2</v>
      </c>
      <c r="B3" s="10" t="s">
        <v>22</v>
      </c>
      <c r="C3" s="9" t="s">
        <v>14</v>
      </c>
      <c r="D3" s="9" t="s">
        <v>26</v>
      </c>
      <c r="E3" s="9"/>
      <c r="F3" s="9" t="s">
        <v>27</v>
      </c>
      <c r="G3" s="9" t="s">
        <v>28</v>
      </c>
      <c r="H3" s="9">
        <v>1</v>
      </c>
      <c r="I3" s="9" t="s">
        <v>18</v>
      </c>
      <c r="J3" s="9">
        <v>2800</v>
      </c>
      <c r="K3" s="9"/>
      <c r="L3" s="9" t="s">
        <v>19</v>
      </c>
      <c r="M3" s="9">
        <v>0</v>
      </c>
      <c r="N3" s="9"/>
    </row>
    <row r="4" s="3" customFormat="1" ht="42" customHeight="1" spans="1:14">
      <c r="A4" s="9">
        <v>3</v>
      </c>
      <c r="B4" s="10" t="s">
        <v>22</v>
      </c>
      <c r="C4" s="9" t="s">
        <v>14</v>
      </c>
      <c r="D4" s="9" t="s">
        <v>29</v>
      </c>
      <c r="E4" s="9"/>
      <c r="F4" s="9" t="s">
        <v>30</v>
      </c>
      <c r="G4" s="9" t="s">
        <v>31</v>
      </c>
      <c r="H4" s="9">
        <v>1</v>
      </c>
      <c r="I4" s="9" t="s">
        <v>18</v>
      </c>
      <c r="J4" s="9">
        <v>90000</v>
      </c>
      <c r="K4" s="9"/>
      <c r="L4" s="9" t="s">
        <v>19</v>
      </c>
      <c r="M4" s="9">
        <v>0</v>
      </c>
      <c r="N4" s="9"/>
    </row>
    <row r="5" s="3" customFormat="1" ht="44.25" customHeight="1" spans="1:14">
      <c r="A5" s="9">
        <v>4</v>
      </c>
      <c r="B5" s="10" t="s">
        <v>22</v>
      </c>
      <c r="C5" s="9" t="s">
        <v>14</v>
      </c>
      <c r="D5" s="9" t="s">
        <v>32</v>
      </c>
      <c r="E5" s="9"/>
      <c r="F5" s="9" t="s">
        <v>33</v>
      </c>
      <c r="G5" s="9" t="s">
        <v>34</v>
      </c>
      <c r="H5" s="9">
        <v>40</v>
      </c>
      <c r="I5" s="9" t="s">
        <v>18</v>
      </c>
      <c r="J5" s="9">
        <v>500</v>
      </c>
      <c r="K5" s="9"/>
      <c r="L5" s="9" t="s">
        <v>19</v>
      </c>
      <c r="M5" s="9">
        <v>0</v>
      </c>
      <c r="N5" s="9"/>
    </row>
    <row r="6" s="3" customFormat="1" ht="28.5" customHeight="1" spans="1:14">
      <c r="A6" s="9">
        <v>5</v>
      </c>
      <c r="B6" s="10" t="s">
        <v>22</v>
      </c>
      <c r="C6" s="9" t="s">
        <v>14</v>
      </c>
      <c r="D6" s="9" t="s">
        <v>35</v>
      </c>
      <c r="E6" s="9"/>
      <c r="F6" s="9" t="s">
        <v>36</v>
      </c>
      <c r="G6" s="9" t="s">
        <v>37</v>
      </c>
      <c r="H6" s="9">
        <v>100</v>
      </c>
      <c r="I6" s="9" t="s">
        <v>38</v>
      </c>
      <c r="J6" s="9">
        <v>5400</v>
      </c>
      <c r="K6" s="9"/>
      <c r="L6" s="9" t="s">
        <v>19</v>
      </c>
      <c r="M6" s="9">
        <v>0</v>
      </c>
      <c r="N6" s="9"/>
    </row>
    <row r="7" s="3" customFormat="1" ht="168" customHeight="1" spans="1:14">
      <c r="A7" s="9">
        <v>6</v>
      </c>
      <c r="B7" s="10" t="s">
        <v>22</v>
      </c>
      <c r="C7" s="9" t="s">
        <v>62</v>
      </c>
      <c r="D7" s="9" t="s">
        <v>63</v>
      </c>
      <c r="E7" s="9"/>
      <c r="F7" s="9" t="s">
        <v>64</v>
      </c>
      <c r="G7" s="11" t="s">
        <v>65</v>
      </c>
      <c r="H7" s="9">
        <v>1</v>
      </c>
      <c r="I7" s="9" t="s">
        <v>66</v>
      </c>
      <c r="J7" s="12">
        <v>34000</v>
      </c>
      <c r="K7" s="13"/>
      <c r="L7" s="9" t="s">
        <v>19</v>
      </c>
      <c r="M7" s="9">
        <v>34000</v>
      </c>
      <c r="N7" s="9" t="s">
        <v>19</v>
      </c>
    </row>
    <row r="8" s="3" customFormat="1" ht="129" customHeight="1" spans="1:14">
      <c r="A8" s="9">
        <v>7</v>
      </c>
      <c r="B8" s="10" t="s">
        <v>22</v>
      </c>
      <c r="C8" s="9" t="s">
        <v>40</v>
      </c>
      <c r="D8" s="9" t="s">
        <v>67</v>
      </c>
      <c r="E8" s="9"/>
      <c r="F8" s="9" t="s">
        <v>68</v>
      </c>
      <c r="G8" s="11" t="s">
        <v>69</v>
      </c>
      <c r="H8" s="9">
        <v>1</v>
      </c>
      <c r="I8" s="9" t="s">
        <v>66</v>
      </c>
      <c r="J8" s="9">
        <v>13500</v>
      </c>
      <c r="K8" s="9"/>
      <c r="L8" s="9" t="s">
        <v>19</v>
      </c>
      <c r="M8" s="9">
        <v>13500</v>
      </c>
      <c r="N8" s="9" t="s">
        <v>19</v>
      </c>
    </row>
    <row r="9" s="3" customFormat="1" ht="131" customHeight="1" spans="1:14">
      <c r="A9" s="9">
        <v>8</v>
      </c>
      <c r="B9" s="10" t="s">
        <v>22</v>
      </c>
      <c r="C9" s="9" t="s">
        <v>62</v>
      </c>
      <c r="D9" s="9" t="s">
        <v>70</v>
      </c>
      <c r="E9" s="9"/>
      <c r="F9" s="9" t="s">
        <v>71</v>
      </c>
      <c r="G9" s="11" t="s">
        <v>72</v>
      </c>
      <c r="H9" s="9">
        <v>13</v>
      </c>
      <c r="I9" s="9" t="s">
        <v>66</v>
      </c>
      <c r="J9" s="9">
        <v>8300</v>
      </c>
      <c r="K9" s="9"/>
      <c r="L9" s="9" t="s">
        <v>19</v>
      </c>
      <c r="M9" s="9">
        <v>107900</v>
      </c>
      <c r="N9" s="9" t="s">
        <v>19</v>
      </c>
    </row>
    <row r="10" s="3" customFormat="1" ht="58.5" customHeight="1" spans="1:14">
      <c r="A10" s="9">
        <v>9</v>
      </c>
      <c r="B10" s="10" t="s">
        <v>22</v>
      </c>
      <c r="C10" s="9" t="s">
        <v>51</v>
      </c>
      <c r="D10" s="9" t="s">
        <v>76</v>
      </c>
      <c r="E10" s="9"/>
      <c r="F10" s="9" t="s">
        <v>82</v>
      </c>
      <c r="G10" s="9" t="s">
        <v>105</v>
      </c>
      <c r="H10" s="9">
        <v>100</v>
      </c>
      <c r="I10" s="9" t="s">
        <v>86</v>
      </c>
      <c r="J10" s="9">
        <v>86</v>
      </c>
      <c r="K10" s="9"/>
      <c r="L10" s="9" t="s">
        <v>19</v>
      </c>
      <c r="M10" s="9">
        <v>8600</v>
      </c>
      <c r="N10" s="9" t="s">
        <v>106</v>
      </c>
    </row>
    <row r="11" s="3" customFormat="1" ht="44.25" customHeight="1" spans="1:14">
      <c r="A11" s="9">
        <v>10</v>
      </c>
      <c r="B11" s="10" t="s">
        <v>22</v>
      </c>
      <c r="C11" s="9" t="s">
        <v>51</v>
      </c>
      <c r="D11" s="9" t="s">
        <v>76</v>
      </c>
      <c r="E11" s="9"/>
      <c r="F11" s="9" t="s">
        <v>82</v>
      </c>
      <c r="G11" s="9" t="s">
        <v>107</v>
      </c>
      <c r="H11" s="9">
        <v>10</v>
      </c>
      <c r="I11" s="9" t="s">
        <v>108</v>
      </c>
      <c r="J11" s="9">
        <v>98</v>
      </c>
      <c r="K11" s="9"/>
      <c r="L11" s="9" t="s">
        <v>19</v>
      </c>
      <c r="M11" s="9">
        <v>980</v>
      </c>
      <c r="N11" s="9" t="s">
        <v>109</v>
      </c>
    </row>
    <row r="12" s="3" customFormat="1" ht="58.5" customHeight="1" spans="1:14">
      <c r="A12" s="9">
        <v>11</v>
      </c>
      <c r="B12" s="10" t="s">
        <v>22</v>
      </c>
      <c r="C12" s="9" t="s">
        <v>51</v>
      </c>
      <c r="D12" s="9" t="s">
        <v>76</v>
      </c>
      <c r="E12" s="9"/>
      <c r="F12" s="9" t="s">
        <v>82</v>
      </c>
      <c r="G12" s="9" t="s">
        <v>110</v>
      </c>
      <c r="H12" s="9">
        <v>1</v>
      </c>
      <c r="I12" s="9" t="s">
        <v>18</v>
      </c>
      <c r="J12" s="9">
        <v>3876.47</v>
      </c>
      <c r="K12" s="9"/>
      <c r="L12" s="9" t="s">
        <v>19</v>
      </c>
      <c r="M12" s="9">
        <v>3876.47</v>
      </c>
      <c r="N12" s="9"/>
    </row>
    <row r="13" s="3" customFormat="1" ht="58.5" customHeight="1" spans="1:14">
      <c r="A13" s="9">
        <v>12</v>
      </c>
      <c r="B13" s="10" t="s">
        <v>22</v>
      </c>
      <c r="C13" s="9" t="s">
        <v>51</v>
      </c>
      <c r="D13" s="9" t="s">
        <v>76</v>
      </c>
      <c r="E13" s="9"/>
      <c r="F13" s="9" t="s">
        <v>82</v>
      </c>
      <c r="G13" s="9" t="s">
        <v>111</v>
      </c>
      <c r="H13" s="9">
        <v>1</v>
      </c>
      <c r="I13" s="9" t="s">
        <v>18</v>
      </c>
      <c r="J13" s="9">
        <v>3876.47</v>
      </c>
      <c r="K13" s="9"/>
      <c r="L13" s="9" t="s">
        <v>19</v>
      </c>
      <c r="M13" s="9">
        <v>3876.47</v>
      </c>
      <c r="N13" s="9"/>
    </row>
    <row r="14" s="3" customFormat="1" ht="58.5" customHeight="1" spans="1:14">
      <c r="A14" s="9">
        <v>13</v>
      </c>
      <c r="B14" s="10" t="s">
        <v>22</v>
      </c>
      <c r="C14" s="9" t="s">
        <v>51</v>
      </c>
      <c r="D14" s="9" t="s">
        <v>76</v>
      </c>
      <c r="E14" s="9"/>
      <c r="F14" s="9" t="s">
        <v>82</v>
      </c>
      <c r="G14" s="9" t="s">
        <v>112</v>
      </c>
      <c r="H14" s="9">
        <v>50</v>
      </c>
      <c r="I14" s="9" t="s">
        <v>86</v>
      </c>
      <c r="J14" s="9">
        <v>145</v>
      </c>
      <c r="K14" s="9"/>
      <c r="L14" s="9" t="s">
        <v>19</v>
      </c>
      <c r="M14" s="9">
        <v>7250</v>
      </c>
      <c r="N14" s="9"/>
    </row>
    <row r="15" s="3" customFormat="1" ht="58.5" customHeight="1" spans="1:14">
      <c r="A15" s="9">
        <v>14</v>
      </c>
      <c r="B15" s="10" t="s">
        <v>22</v>
      </c>
      <c r="C15" s="9" t="s">
        <v>51</v>
      </c>
      <c r="D15" s="9" t="s">
        <v>76</v>
      </c>
      <c r="E15" s="9"/>
      <c r="F15" s="9" t="s">
        <v>82</v>
      </c>
      <c r="G15" s="9" t="s">
        <v>113</v>
      </c>
      <c r="H15" s="9">
        <v>40</v>
      </c>
      <c r="I15" s="9" t="s">
        <v>114</v>
      </c>
      <c r="J15" s="9">
        <v>27.3</v>
      </c>
      <c r="K15" s="9"/>
      <c r="L15" s="9" t="s">
        <v>19</v>
      </c>
      <c r="M15" s="9">
        <v>1092</v>
      </c>
      <c r="N15" s="9"/>
    </row>
    <row r="16" s="3" customFormat="1" ht="58.5" customHeight="1" spans="1:14">
      <c r="A16" s="9">
        <v>15</v>
      </c>
      <c r="B16" s="10" t="s">
        <v>22</v>
      </c>
      <c r="C16" s="9" t="s">
        <v>51</v>
      </c>
      <c r="D16" s="9" t="s">
        <v>76</v>
      </c>
      <c r="E16" s="9"/>
      <c r="F16" s="9" t="s">
        <v>82</v>
      </c>
      <c r="G16" s="9" t="s">
        <v>115</v>
      </c>
      <c r="H16" s="9">
        <v>2</v>
      </c>
      <c r="I16" s="9" t="s">
        <v>38</v>
      </c>
      <c r="J16" s="9">
        <v>798.1</v>
      </c>
      <c r="K16" s="9"/>
      <c r="L16" s="9" t="s">
        <v>19</v>
      </c>
      <c r="M16" s="9">
        <v>1596.2</v>
      </c>
      <c r="N16" s="9" t="s">
        <v>116</v>
      </c>
    </row>
    <row r="17" s="3" customFormat="1" ht="58.5" customHeight="1" spans="1:14">
      <c r="A17" s="9">
        <v>16</v>
      </c>
      <c r="B17" s="10" t="s">
        <v>22</v>
      </c>
      <c r="C17" s="9" t="s">
        <v>51</v>
      </c>
      <c r="D17" s="9" t="s">
        <v>76</v>
      </c>
      <c r="E17" s="9"/>
      <c r="F17" s="9" t="s">
        <v>82</v>
      </c>
      <c r="G17" s="9" t="s">
        <v>117</v>
      </c>
      <c r="H17" s="9">
        <v>8</v>
      </c>
      <c r="I17" s="9" t="s">
        <v>86</v>
      </c>
      <c r="J17" s="9">
        <v>181.5</v>
      </c>
      <c r="K17" s="9"/>
      <c r="L17" s="9" t="s">
        <v>19</v>
      </c>
      <c r="M17" s="9">
        <v>1452</v>
      </c>
      <c r="N17" s="9" t="s">
        <v>118</v>
      </c>
    </row>
    <row r="18" s="3" customFormat="1" ht="58.5" customHeight="1" spans="1:14">
      <c r="A18" s="9">
        <v>17</v>
      </c>
      <c r="B18" s="10" t="s">
        <v>22</v>
      </c>
      <c r="C18" s="9" t="s">
        <v>51</v>
      </c>
      <c r="D18" s="9" t="s">
        <v>76</v>
      </c>
      <c r="E18" s="9"/>
      <c r="F18" s="9" t="s">
        <v>82</v>
      </c>
      <c r="G18" s="9" t="s">
        <v>119</v>
      </c>
      <c r="H18" s="9">
        <v>10</v>
      </c>
      <c r="I18" s="9" t="s">
        <v>95</v>
      </c>
      <c r="J18" s="9">
        <v>70.93</v>
      </c>
      <c r="K18" s="9"/>
      <c r="L18" s="9" t="s">
        <v>19</v>
      </c>
      <c r="M18" s="9">
        <v>709.3</v>
      </c>
      <c r="N18" s="9" t="s">
        <v>120</v>
      </c>
    </row>
    <row r="19" s="3" customFormat="1" ht="58.5" customHeight="1" spans="1:14">
      <c r="A19" s="9">
        <v>18</v>
      </c>
      <c r="B19" s="10" t="s">
        <v>22</v>
      </c>
      <c r="C19" s="9" t="s">
        <v>51</v>
      </c>
      <c r="D19" s="9" t="s">
        <v>76</v>
      </c>
      <c r="E19" s="9"/>
      <c r="F19" s="9" t="s">
        <v>82</v>
      </c>
      <c r="G19" s="9" t="s">
        <v>121</v>
      </c>
      <c r="H19" s="9">
        <v>2</v>
      </c>
      <c r="I19" s="9" t="s">
        <v>95</v>
      </c>
      <c r="J19" s="9">
        <v>686.6</v>
      </c>
      <c r="K19" s="9"/>
      <c r="L19" s="9" t="s">
        <v>19</v>
      </c>
      <c r="M19" s="9">
        <v>1373.2</v>
      </c>
      <c r="N19" s="9" t="s">
        <v>122</v>
      </c>
    </row>
    <row r="20" s="3" customFormat="1" ht="58.5" customHeight="1" spans="1:14">
      <c r="A20" s="9">
        <v>19</v>
      </c>
      <c r="B20" s="10" t="s">
        <v>22</v>
      </c>
      <c r="C20" s="9" t="s">
        <v>51</v>
      </c>
      <c r="D20" s="12" t="s">
        <v>76</v>
      </c>
      <c r="E20" s="13"/>
      <c r="F20" s="14" t="s">
        <v>82</v>
      </c>
      <c r="G20" s="14" t="s">
        <v>123</v>
      </c>
      <c r="H20" s="9">
        <v>48</v>
      </c>
      <c r="I20" s="9" t="s">
        <v>95</v>
      </c>
      <c r="J20" s="12">
        <v>64.42</v>
      </c>
      <c r="K20" s="13"/>
      <c r="L20" s="14" t="s">
        <v>19</v>
      </c>
      <c r="M20" s="9">
        <v>3092.16</v>
      </c>
      <c r="N20" s="9" t="s">
        <v>124</v>
      </c>
    </row>
    <row r="21" s="3" customFormat="1" ht="30" customHeight="1" spans="1:14">
      <c r="A21" s="9">
        <v>20</v>
      </c>
      <c r="B21" s="10" t="s">
        <v>22</v>
      </c>
      <c r="C21" s="9" t="s">
        <v>51</v>
      </c>
      <c r="D21" s="9" t="s">
        <v>139</v>
      </c>
      <c r="E21" s="9"/>
      <c r="F21" s="9" t="s">
        <v>82</v>
      </c>
      <c r="G21" s="9" t="s">
        <v>140</v>
      </c>
      <c r="H21" s="9">
        <v>2</v>
      </c>
      <c r="I21" s="9" t="s">
        <v>108</v>
      </c>
      <c r="J21" s="9">
        <v>96.71</v>
      </c>
      <c r="K21" s="9"/>
      <c r="L21" s="9" t="s">
        <v>19</v>
      </c>
      <c r="M21" s="9">
        <v>193.42</v>
      </c>
      <c r="N21" s="9" t="s">
        <v>141</v>
      </c>
    </row>
    <row r="22" s="3" customFormat="1" ht="44.25" customHeight="1" spans="1:14">
      <c r="A22" s="9">
        <v>21</v>
      </c>
      <c r="B22" s="10" t="s">
        <v>22</v>
      </c>
      <c r="C22" s="9" t="s">
        <v>51</v>
      </c>
      <c r="D22" s="9" t="s">
        <v>76</v>
      </c>
      <c r="E22" s="9"/>
      <c r="F22" s="9" t="s">
        <v>82</v>
      </c>
      <c r="G22" s="9" t="s">
        <v>151</v>
      </c>
      <c r="H22" s="9">
        <v>1</v>
      </c>
      <c r="I22" s="9" t="s">
        <v>18</v>
      </c>
      <c r="J22" s="9">
        <v>506.03</v>
      </c>
      <c r="K22" s="9"/>
      <c r="L22" s="9" t="s">
        <v>19</v>
      </c>
      <c r="M22" s="9">
        <v>506.03</v>
      </c>
      <c r="N22" s="9" t="s">
        <v>152</v>
      </c>
    </row>
    <row r="23" s="3" customFormat="1" ht="58.5" customHeight="1" spans="1:14">
      <c r="A23" s="9">
        <v>22</v>
      </c>
      <c r="B23" s="10" t="s">
        <v>22</v>
      </c>
      <c r="C23" s="9" t="s">
        <v>51</v>
      </c>
      <c r="D23" s="9" t="s">
        <v>154</v>
      </c>
      <c r="E23" s="9"/>
      <c r="F23" s="9" t="s">
        <v>82</v>
      </c>
      <c r="G23" s="9" t="s">
        <v>154</v>
      </c>
      <c r="H23" s="9">
        <v>1</v>
      </c>
      <c r="I23" s="9" t="s">
        <v>108</v>
      </c>
      <c r="J23" s="9">
        <v>172.46</v>
      </c>
      <c r="K23" s="9"/>
      <c r="L23" s="9" t="s">
        <v>19</v>
      </c>
      <c r="M23" s="9">
        <v>172.46</v>
      </c>
      <c r="N23" s="9" t="s">
        <v>155</v>
      </c>
    </row>
    <row r="24" s="3" customFormat="1" ht="58.5" customHeight="1" spans="1:14">
      <c r="A24" s="9">
        <v>23</v>
      </c>
      <c r="B24" s="10" t="s">
        <v>22</v>
      </c>
      <c r="C24" s="9" t="s">
        <v>51</v>
      </c>
      <c r="D24" s="9" t="s">
        <v>156</v>
      </c>
      <c r="E24" s="9"/>
      <c r="F24" s="9" t="s">
        <v>82</v>
      </c>
      <c r="G24" s="9" t="s">
        <v>157</v>
      </c>
      <c r="H24" s="9">
        <v>2</v>
      </c>
      <c r="I24" s="9" t="s">
        <v>108</v>
      </c>
      <c r="J24" s="9">
        <v>125.29</v>
      </c>
      <c r="K24" s="9"/>
      <c r="L24" s="9" t="s">
        <v>19</v>
      </c>
      <c r="M24" s="9">
        <v>250.58</v>
      </c>
      <c r="N24" s="9" t="s">
        <v>158</v>
      </c>
    </row>
    <row r="25" s="3" customFormat="1" ht="58.5" customHeight="1" spans="1:14">
      <c r="A25" s="9">
        <v>24</v>
      </c>
      <c r="B25" s="10" t="s">
        <v>22</v>
      </c>
      <c r="C25" s="9" t="s">
        <v>51</v>
      </c>
      <c r="D25" s="9" t="s">
        <v>76</v>
      </c>
      <c r="E25" s="9"/>
      <c r="F25" s="9" t="s">
        <v>82</v>
      </c>
      <c r="G25" s="9" t="s">
        <v>159</v>
      </c>
      <c r="H25" s="9">
        <v>1</v>
      </c>
      <c r="I25" s="9" t="s">
        <v>108</v>
      </c>
      <c r="J25" s="9">
        <v>225.9</v>
      </c>
      <c r="K25" s="9"/>
      <c r="L25" s="9" t="s">
        <v>19</v>
      </c>
      <c r="M25" s="9">
        <v>225.9</v>
      </c>
      <c r="N25" s="9" t="s">
        <v>160</v>
      </c>
    </row>
    <row r="26" s="3" customFormat="1" ht="30" customHeight="1" spans="1:14">
      <c r="A26" s="9">
        <v>25</v>
      </c>
      <c r="B26" s="10" t="s">
        <v>22</v>
      </c>
      <c r="C26" s="9" t="s">
        <v>51</v>
      </c>
      <c r="D26" s="12" t="s">
        <v>76</v>
      </c>
      <c r="E26" s="13"/>
      <c r="F26" s="14" t="s">
        <v>82</v>
      </c>
      <c r="G26" s="14" t="s">
        <v>163</v>
      </c>
      <c r="H26" s="9">
        <v>800</v>
      </c>
      <c r="I26" s="9" t="s">
        <v>86</v>
      </c>
      <c r="J26" s="12">
        <v>4.99</v>
      </c>
      <c r="K26" s="13"/>
      <c r="L26" s="14" t="s">
        <v>19</v>
      </c>
      <c r="M26" s="9">
        <v>3992</v>
      </c>
      <c r="N26" s="9" t="s">
        <v>164</v>
      </c>
    </row>
    <row r="27" s="3" customFormat="1" ht="58.5" customHeight="1" spans="1:14">
      <c r="A27" s="9">
        <v>26</v>
      </c>
      <c r="B27" s="10" t="s">
        <v>22</v>
      </c>
      <c r="C27" s="9" t="s">
        <v>51</v>
      </c>
      <c r="D27" s="9" t="s">
        <v>76</v>
      </c>
      <c r="E27" s="9"/>
      <c r="F27" s="9" t="s">
        <v>82</v>
      </c>
      <c r="G27" s="9" t="s">
        <v>167</v>
      </c>
      <c r="H27" s="9">
        <v>9.12</v>
      </c>
      <c r="I27" s="9" t="s">
        <v>91</v>
      </c>
      <c r="J27" s="9">
        <v>655.56</v>
      </c>
      <c r="K27" s="9"/>
      <c r="L27" s="9" t="s">
        <v>19</v>
      </c>
      <c r="M27" s="9">
        <v>5978.71</v>
      </c>
      <c r="N27" s="9" t="s">
        <v>168</v>
      </c>
    </row>
    <row r="28" s="3" customFormat="1" ht="30" customHeight="1" spans="1:14">
      <c r="A28" s="9">
        <v>27</v>
      </c>
      <c r="B28" s="10" t="s">
        <v>22</v>
      </c>
      <c r="C28" s="9" t="s">
        <v>51</v>
      </c>
      <c r="D28" s="12" t="s">
        <v>76</v>
      </c>
      <c r="E28" s="13"/>
      <c r="F28" s="14" t="s">
        <v>82</v>
      </c>
      <c r="G28" s="14" t="s">
        <v>169</v>
      </c>
      <c r="H28" s="9">
        <v>43.37</v>
      </c>
      <c r="I28" s="9" t="s">
        <v>95</v>
      </c>
      <c r="J28" s="12">
        <v>105.16</v>
      </c>
      <c r="K28" s="13"/>
      <c r="L28" s="14" t="s">
        <v>19</v>
      </c>
      <c r="M28" s="9">
        <v>4560.79</v>
      </c>
      <c r="N28" s="9" t="s">
        <v>170</v>
      </c>
    </row>
    <row r="29" s="3" customFormat="1" ht="44.25" customHeight="1" spans="1:14">
      <c r="A29" s="9">
        <v>28</v>
      </c>
      <c r="B29" s="10" t="s">
        <v>22</v>
      </c>
      <c r="C29" s="9" t="s">
        <v>51</v>
      </c>
      <c r="D29" s="12" t="s">
        <v>76</v>
      </c>
      <c r="E29" s="13"/>
      <c r="F29" s="14" t="s">
        <v>82</v>
      </c>
      <c r="G29" s="14" t="s">
        <v>173</v>
      </c>
      <c r="H29" s="9">
        <v>45.04</v>
      </c>
      <c r="I29" s="9" t="s">
        <v>95</v>
      </c>
      <c r="J29" s="12">
        <v>53.57</v>
      </c>
      <c r="K29" s="13"/>
      <c r="L29" s="14" t="s">
        <v>19</v>
      </c>
      <c r="M29" s="9">
        <v>2412.79</v>
      </c>
      <c r="N29" s="9" t="s">
        <v>174</v>
      </c>
    </row>
    <row r="30" s="3" customFormat="1" ht="44.25" customHeight="1" spans="1:14">
      <c r="A30" s="9">
        <v>29</v>
      </c>
      <c r="B30" s="10" t="s">
        <v>22</v>
      </c>
      <c r="C30" s="9" t="s">
        <v>51</v>
      </c>
      <c r="D30" s="12" t="s">
        <v>76</v>
      </c>
      <c r="E30" s="13"/>
      <c r="F30" s="14" t="s">
        <v>82</v>
      </c>
      <c r="G30" s="14" t="s">
        <v>175</v>
      </c>
      <c r="H30" s="9">
        <v>50</v>
      </c>
      <c r="I30" s="9" t="s">
        <v>95</v>
      </c>
      <c r="J30" s="12">
        <v>5.38</v>
      </c>
      <c r="K30" s="13"/>
      <c r="L30" s="14" t="s">
        <v>19</v>
      </c>
      <c r="M30" s="9">
        <v>269</v>
      </c>
      <c r="N30" s="9" t="s">
        <v>176</v>
      </c>
    </row>
    <row r="31" s="3" customFormat="1" ht="44.25" customHeight="1" spans="1:14">
      <c r="A31" s="9">
        <v>30</v>
      </c>
      <c r="B31" s="10" t="s">
        <v>22</v>
      </c>
      <c r="C31" s="9" t="s">
        <v>51</v>
      </c>
      <c r="D31" s="12" t="s">
        <v>76</v>
      </c>
      <c r="E31" s="13"/>
      <c r="F31" s="14" t="s">
        <v>82</v>
      </c>
      <c r="G31" s="14" t="s">
        <v>177</v>
      </c>
      <c r="H31" s="9">
        <v>50</v>
      </c>
      <c r="I31" s="9" t="s">
        <v>95</v>
      </c>
      <c r="J31" s="12">
        <v>5.38</v>
      </c>
      <c r="K31" s="13"/>
      <c r="L31" s="14" t="s">
        <v>19</v>
      </c>
      <c r="M31" s="9">
        <v>269</v>
      </c>
      <c r="N31" s="9" t="s">
        <v>178</v>
      </c>
    </row>
    <row r="32" s="3" customFormat="1" ht="72.75" customHeight="1" spans="1:14">
      <c r="A32" s="9">
        <v>31</v>
      </c>
      <c r="B32" s="10" t="s">
        <v>22</v>
      </c>
      <c r="C32" s="9" t="s">
        <v>51</v>
      </c>
      <c r="D32" s="12" t="s">
        <v>76</v>
      </c>
      <c r="E32" s="13"/>
      <c r="F32" s="14" t="s">
        <v>82</v>
      </c>
      <c r="G32" s="14" t="s">
        <v>179</v>
      </c>
      <c r="H32" s="9">
        <v>11.875</v>
      </c>
      <c r="I32" s="9" t="s">
        <v>95</v>
      </c>
      <c r="J32" s="12">
        <v>290</v>
      </c>
      <c r="K32" s="13"/>
      <c r="L32" s="14" t="s">
        <v>19</v>
      </c>
      <c r="M32" s="9">
        <v>3443.75</v>
      </c>
      <c r="N32" s="9" t="s">
        <v>180</v>
      </c>
    </row>
    <row r="33" s="3" customFormat="1" ht="101.25" customHeight="1" spans="1:14">
      <c r="A33" s="9">
        <v>32</v>
      </c>
      <c r="B33" s="10" t="s">
        <v>22</v>
      </c>
      <c r="C33" s="9" t="s">
        <v>51</v>
      </c>
      <c r="D33" s="9" t="s">
        <v>76</v>
      </c>
      <c r="E33" s="9"/>
      <c r="F33" s="9" t="s">
        <v>82</v>
      </c>
      <c r="G33" s="9" t="s">
        <v>181</v>
      </c>
      <c r="H33" s="9">
        <v>16</v>
      </c>
      <c r="I33" s="9" t="s">
        <v>95</v>
      </c>
      <c r="J33" s="9">
        <v>8</v>
      </c>
      <c r="K33" s="9"/>
      <c r="L33" s="9" t="s">
        <v>19</v>
      </c>
      <c r="M33" s="9">
        <v>128</v>
      </c>
      <c r="N33" s="9" t="s">
        <v>182</v>
      </c>
    </row>
    <row r="34" s="3" customFormat="1" ht="58.5" customHeight="1" spans="1:14">
      <c r="A34" s="9">
        <v>33</v>
      </c>
      <c r="B34" s="10" t="s">
        <v>22</v>
      </c>
      <c r="C34" s="9" t="s">
        <v>51</v>
      </c>
      <c r="D34" s="9" t="s">
        <v>76</v>
      </c>
      <c r="E34" s="9"/>
      <c r="F34" s="9" t="s">
        <v>82</v>
      </c>
      <c r="G34" s="9" t="s">
        <v>183</v>
      </c>
      <c r="H34" s="9">
        <v>250</v>
      </c>
      <c r="I34" s="9" t="s">
        <v>86</v>
      </c>
      <c r="J34" s="9">
        <v>8</v>
      </c>
      <c r="K34" s="9"/>
      <c r="L34" s="9" t="s">
        <v>19</v>
      </c>
      <c r="M34" s="9">
        <v>2000</v>
      </c>
      <c r="N34" s="9" t="s">
        <v>184</v>
      </c>
    </row>
    <row r="35" s="3" customFormat="1" ht="58.5" customHeight="1" spans="1:14">
      <c r="A35" s="9">
        <v>34</v>
      </c>
      <c r="B35" s="10" t="s">
        <v>22</v>
      </c>
      <c r="C35" s="9" t="s">
        <v>51</v>
      </c>
      <c r="D35" s="9" t="s">
        <v>76</v>
      </c>
      <c r="E35" s="9"/>
      <c r="F35" s="9" t="s">
        <v>82</v>
      </c>
      <c r="G35" s="9" t="s">
        <v>185</v>
      </c>
      <c r="H35" s="9">
        <v>460</v>
      </c>
      <c r="I35" s="9" t="s">
        <v>186</v>
      </c>
      <c r="J35" s="9">
        <v>60.01</v>
      </c>
      <c r="K35" s="9"/>
      <c r="L35" s="9" t="s">
        <v>19</v>
      </c>
      <c r="M35" s="9">
        <v>27604.6</v>
      </c>
      <c r="N35" s="9"/>
    </row>
    <row r="36" s="3" customFormat="1" ht="58.5" customHeight="1" spans="1:14">
      <c r="A36" s="9">
        <v>35</v>
      </c>
      <c r="B36" s="10" t="s">
        <v>22</v>
      </c>
      <c r="C36" s="9" t="s">
        <v>51</v>
      </c>
      <c r="D36" s="9" t="s">
        <v>76</v>
      </c>
      <c r="E36" s="9"/>
      <c r="F36" s="9" t="s">
        <v>82</v>
      </c>
      <c r="G36" s="9" t="s">
        <v>187</v>
      </c>
      <c r="H36" s="9">
        <v>5</v>
      </c>
      <c r="I36" s="9" t="s">
        <v>18</v>
      </c>
      <c r="J36" s="9">
        <v>500</v>
      </c>
      <c r="K36" s="9"/>
      <c r="L36" s="9" t="s">
        <v>19</v>
      </c>
      <c r="M36" s="9">
        <v>2500</v>
      </c>
      <c r="N36" s="9" t="s">
        <v>188</v>
      </c>
    </row>
    <row r="37" s="3" customFormat="1" ht="58.5" customHeight="1" spans="1:14">
      <c r="A37" s="9">
        <v>36</v>
      </c>
      <c r="B37" s="10" t="s">
        <v>22</v>
      </c>
      <c r="C37" s="9" t="s">
        <v>51</v>
      </c>
      <c r="D37" s="9" t="s">
        <v>76</v>
      </c>
      <c r="E37" s="9"/>
      <c r="F37" s="9" t="s">
        <v>82</v>
      </c>
      <c r="G37" s="9" t="s">
        <v>189</v>
      </c>
      <c r="H37" s="9">
        <v>15</v>
      </c>
      <c r="I37" s="9" t="s">
        <v>18</v>
      </c>
      <c r="J37" s="9">
        <v>58.7</v>
      </c>
      <c r="K37" s="9"/>
      <c r="L37" s="9" t="s">
        <v>19</v>
      </c>
      <c r="M37" s="9">
        <v>880.52</v>
      </c>
      <c r="N37" s="9" t="s">
        <v>190</v>
      </c>
    </row>
    <row r="38" s="3" customFormat="1" ht="58.5" customHeight="1" spans="1:14">
      <c r="A38" s="9">
        <v>37</v>
      </c>
      <c r="B38" s="10" t="s">
        <v>22</v>
      </c>
      <c r="C38" s="9" t="s">
        <v>51</v>
      </c>
      <c r="D38" s="9" t="s">
        <v>76</v>
      </c>
      <c r="E38" s="9"/>
      <c r="F38" s="9" t="s">
        <v>82</v>
      </c>
      <c r="G38" s="9" t="s">
        <v>191</v>
      </c>
      <c r="H38" s="9">
        <v>3</v>
      </c>
      <c r="I38" s="9" t="s">
        <v>38</v>
      </c>
      <c r="J38" s="9">
        <v>8500</v>
      </c>
      <c r="K38" s="9"/>
      <c r="L38" s="9" t="s">
        <v>19</v>
      </c>
      <c r="M38" s="9">
        <v>25500</v>
      </c>
      <c r="N38" s="9" t="s">
        <v>192</v>
      </c>
    </row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76">
    <mergeCell ref="D1:E1"/>
    <mergeCell ref="J1:K1"/>
    <mergeCell ref="D2:E2"/>
    <mergeCell ref="J2:K2"/>
    <mergeCell ref="D3:E3"/>
    <mergeCell ref="J3:K3"/>
    <mergeCell ref="D4:E4"/>
    <mergeCell ref="J4:K4"/>
    <mergeCell ref="D5:E5"/>
    <mergeCell ref="J5:K5"/>
    <mergeCell ref="D6:E6"/>
    <mergeCell ref="J6:K6"/>
    <mergeCell ref="D7:E7"/>
    <mergeCell ref="J7:K7"/>
    <mergeCell ref="D8:E8"/>
    <mergeCell ref="J8:K8"/>
    <mergeCell ref="D9:E9"/>
    <mergeCell ref="J9:K9"/>
    <mergeCell ref="D10:E10"/>
    <mergeCell ref="J10:K10"/>
    <mergeCell ref="D11:E11"/>
    <mergeCell ref="J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D37:E37"/>
    <mergeCell ref="J37:K37"/>
    <mergeCell ref="D38:E38"/>
    <mergeCell ref="J38:K38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E13" sqref="E13"/>
    </sheetView>
  </sheetViews>
  <sheetFormatPr defaultColWidth="9" defaultRowHeight="13.5" outlineLevelRow="6" outlineLevelCol="6"/>
  <cols>
    <col min="1" max="1" width="8.75" customWidth="1"/>
    <col min="2" max="2" width="15.625" customWidth="1"/>
    <col min="3" max="3" width="17.625" customWidth="1"/>
    <col min="4" max="4" width="18.125" customWidth="1"/>
    <col min="5" max="5" width="13.75" customWidth="1"/>
    <col min="6" max="6" width="32.875" customWidth="1"/>
    <col min="7" max="7" width="16" customWidth="1"/>
    <col min="13" max="13" width="29.2416666666667" customWidth="1"/>
  </cols>
  <sheetData>
    <row r="1" ht="27" spans="1:7">
      <c r="A1" s="1"/>
      <c r="B1" s="1"/>
      <c r="C1" s="1" t="s">
        <v>197</v>
      </c>
      <c r="D1" s="1" t="s">
        <v>198</v>
      </c>
      <c r="E1" s="1" t="s">
        <v>39</v>
      </c>
      <c r="F1" s="2" t="s">
        <v>199</v>
      </c>
      <c r="G1" s="3"/>
    </row>
    <row r="2" ht="34" customHeight="1" spans="1:7">
      <c r="A2" s="1" t="s">
        <v>200</v>
      </c>
      <c r="B2" s="1" t="s">
        <v>201</v>
      </c>
      <c r="C2" s="1">
        <f ca="1">SUM(汇总表!M17:汇总表!M79)</f>
        <v>210611.82</v>
      </c>
      <c r="D2" s="1">
        <f ca="1">SUM(汇总表!M23:汇总表!M79)</f>
        <v>223411.82</v>
      </c>
      <c r="E2" s="1">
        <f ca="1">SUM(汇总表!M17:汇总表!M22)</f>
        <v>-12800</v>
      </c>
      <c r="F2" s="1"/>
      <c r="G2" s="3"/>
    </row>
    <row r="3" ht="34" customHeight="1" spans="1:7">
      <c r="A3" s="1"/>
      <c r="B3" s="1" t="s">
        <v>22</v>
      </c>
      <c r="C3" s="1">
        <f ca="1">SUM(汇总表!M9:汇总表!M16)</f>
        <v>168086</v>
      </c>
      <c r="D3" s="1">
        <f ca="1">SUM(汇总表!M11:汇总表!M16)</f>
        <v>248386</v>
      </c>
      <c r="E3" s="1">
        <f>SUM(汇总表!M9,汇总表!M10)</f>
        <v>-80300</v>
      </c>
      <c r="F3" s="1"/>
      <c r="G3" s="3"/>
    </row>
    <row r="4" ht="44" customHeight="1" spans="1:7">
      <c r="A4" s="1"/>
      <c r="B4" s="1" t="s">
        <v>202</v>
      </c>
      <c r="C4" s="4">
        <f ca="1">SUM(C2,C3)</f>
        <v>378697.82</v>
      </c>
      <c r="D4" s="1">
        <f ca="1">SUM(D2:D3)</f>
        <v>471797.82</v>
      </c>
      <c r="E4" s="1">
        <f ca="1">SUM(E2:E3)</f>
        <v>-93100</v>
      </c>
      <c r="F4" s="1"/>
      <c r="G4" s="3"/>
    </row>
    <row r="5" ht="31" customHeight="1" spans="1:7">
      <c r="A5" s="1"/>
      <c r="B5" s="1" t="s">
        <v>203</v>
      </c>
      <c r="C5" s="1"/>
      <c r="D5" s="1">
        <f ca="1">D4</f>
        <v>471797.82</v>
      </c>
      <c r="E5" s="1">
        <v>93100</v>
      </c>
      <c r="F5" s="1">
        <f ca="1">D5+E5</f>
        <v>564897.82</v>
      </c>
      <c r="G5" s="3"/>
    </row>
    <row r="6" ht="29" customHeight="1" spans="1:6">
      <c r="A6" s="1"/>
      <c r="B6" s="1" t="s">
        <v>204</v>
      </c>
      <c r="C6" s="1">
        <v>11642834.95</v>
      </c>
      <c r="D6" s="1"/>
      <c r="E6" s="1"/>
      <c r="F6" s="1">
        <f>C6*0.05</f>
        <v>582141.7475</v>
      </c>
    </row>
    <row r="7" ht="27" customHeight="1" spans="1:6">
      <c r="A7" s="5"/>
      <c r="B7" s="1" t="s">
        <v>205</v>
      </c>
      <c r="C7" s="1">
        <v>379900</v>
      </c>
      <c r="D7" s="5"/>
      <c r="E7" s="5"/>
      <c r="F7" s="5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核减</vt:lpstr>
      <vt:lpstr>停产</vt:lpstr>
      <vt:lpstr>合同内新增</vt:lpstr>
      <vt:lpstr>其他</vt:lpstr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posun</dc:creator>
  <cp:lastModifiedBy>斗士</cp:lastModifiedBy>
  <dcterms:created xsi:type="dcterms:W3CDTF">2023-05-12T11:15:00Z</dcterms:created>
  <dcterms:modified xsi:type="dcterms:W3CDTF">2024-07-22T07:01:50Z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EDEC2264795440338772995550A4F827_12</vt:lpwstr>
  </property>
</Properties>
</file>