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tabRatio="762" activeTab="4"/>
  </bookViews>
  <sheets>
    <sheet name="01博士（后）实践工作基地" sheetId="1" r:id="rId1"/>
    <sheet name="02改革专项" sheetId="2" r:id="rId2"/>
    <sheet name="03购置费" sheetId="3" r:id="rId3"/>
    <sheet name="04决策信息系统" sheetId="4" r:id="rId4"/>
    <sheet name="05培训费" sheetId="5" r:id="rId5"/>
    <sheet name="06预算准备金" sheetId="6" r:id="rId6"/>
    <sheet name="07专家咨询委员会" sheetId="7" r:id="rId7"/>
    <sheet name="08专项课题调研" sheetId="8" r:id="rId8"/>
  </sheets>
  <calcPr calcId="144525"/>
</workbook>
</file>

<file path=xl/sharedStrings.xml><?xml version="1.0" encoding="utf-8"?>
<sst xmlns="http://schemas.openxmlformats.org/spreadsheetml/2006/main" count="758" uniqueCount="196">
  <si>
    <t>项目支出绩效自评表</t>
  </si>
  <si>
    <t>项目名称</t>
  </si>
  <si>
    <t>博士（后）实践工作基地</t>
  </si>
  <si>
    <t>项目金额</t>
  </si>
  <si>
    <t>主管部门</t>
  </si>
  <si>
    <t>0402033</t>
  </si>
  <si>
    <t>实施单位</t>
  </si>
  <si>
    <t>深圳市福田区发展研究中心</t>
  </si>
  <si>
    <t>项目资金（元）</t>
  </si>
  <si>
    <t>年初预算数</t>
  </si>
  <si>
    <t>全年预算数</t>
  </si>
  <si>
    <t>全年执行数</t>
  </si>
  <si>
    <t>分值</t>
  </si>
  <si>
    <t>执行率</t>
  </si>
  <si>
    <t>得分</t>
  </si>
  <si>
    <t>年度资金总额</t>
  </si>
  <si>
    <t>其中：当年财政拨款</t>
  </si>
  <si>
    <t>—</t>
  </si>
  <si>
    <t>上年结转资金</t>
  </si>
  <si>
    <t>其他资金</t>
  </si>
  <si>
    <t>年度总体目标</t>
  </si>
  <si>
    <t>预期目标</t>
  </si>
  <si>
    <r>
      <rPr>
        <sz val="11"/>
        <color rgb="FFFF0000"/>
        <rFont val="微软雅黑"/>
        <charset val="134"/>
      </rPr>
      <t>*</t>
    </r>
    <r>
      <rPr>
        <sz val="11"/>
        <color theme="1"/>
        <rFont val="微软雅黑"/>
        <charset val="134"/>
      </rPr>
      <t>实际完成情况</t>
    </r>
  </si>
  <si>
    <t>完成法律咨询等支出，确保博士（后）实践工作基地良好运行。</t>
  </si>
  <si>
    <t>因中心工作安排，于2021年11月通过申请调剂方式将全部资金调出至其他一般管理事务项目，于年底完成支付。</t>
  </si>
  <si>
    <t>年度绩效指标</t>
  </si>
  <si>
    <t>一级指标</t>
  </si>
  <si>
    <t>二级指标</t>
  </si>
  <si>
    <t>三级指标</t>
  </si>
  <si>
    <t>年度指标值</t>
  </si>
  <si>
    <r>
      <rPr>
        <sz val="11"/>
        <color rgb="FFFF0000"/>
        <rFont val="微软雅黑"/>
        <charset val="134"/>
      </rPr>
      <t>*</t>
    </r>
    <r>
      <rPr>
        <sz val="11"/>
        <color theme="1"/>
        <rFont val="微软雅黑"/>
        <charset val="134"/>
      </rPr>
      <t>实际完成值</t>
    </r>
  </si>
  <si>
    <r>
      <rPr>
        <sz val="11"/>
        <color rgb="FFFF0000"/>
        <rFont val="微软雅黑"/>
        <charset val="134"/>
      </rPr>
      <t>*</t>
    </r>
    <r>
      <rPr>
        <sz val="11"/>
        <color theme="1"/>
        <rFont val="微软雅黑"/>
        <charset val="134"/>
      </rPr>
      <t>分值</t>
    </r>
  </si>
  <si>
    <r>
      <rPr>
        <sz val="11"/>
        <color rgb="FFFF0000"/>
        <rFont val="微软雅黑"/>
        <charset val="134"/>
      </rPr>
      <t>*</t>
    </r>
    <r>
      <rPr>
        <sz val="11"/>
        <color theme="1"/>
        <rFont val="微软雅黑"/>
        <charset val="134"/>
      </rPr>
      <t>得分</t>
    </r>
  </si>
  <si>
    <t>偏差原因分析及改进措施</t>
  </si>
  <si>
    <t>产出指标
（50分）</t>
  </si>
  <si>
    <t>数量指标</t>
  </si>
  <si>
    <t>法律咨询服务覆盖人数</t>
  </si>
  <si>
    <t>不少于10人次</t>
  </si>
  <si>
    <t>不适用</t>
  </si>
  <si>
    <t>全部项目资金已通过调剂方式调出至其他项目，该项目无实际产出</t>
  </si>
  <si>
    <t>质量指标</t>
  </si>
  <si>
    <t>法律咨询完成度</t>
  </si>
  <si>
    <t>100%</t>
  </si>
  <si>
    <t>时效指标</t>
  </si>
  <si>
    <t>支付进度</t>
  </si>
  <si>
    <t>成本指标</t>
  </si>
  <si>
    <t>无</t>
  </si>
  <si>
    <t>全部项目资金已通过调剂方式调出至其他项目，该项目无实际效益</t>
  </si>
  <si>
    <t>效益指标
（40分）</t>
  </si>
  <si>
    <t>经济效益指标</t>
  </si>
  <si>
    <t>社会效益指标</t>
  </si>
  <si>
    <t>生态效益指标</t>
  </si>
  <si>
    <t>满意度指标</t>
  </si>
  <si>
    <t>咨询满意度</t>
  </si>
  <si>
    <t>不低于90%</t>
  </si>
  <si>
    <t>总分</t>
  </si>
  <si>
    <t>填报说明：
1.请填写或修改有浅蓝色底色的单元格。加*号的为必填项。其他单元格为系统自动带出数据，请勿作修改。
2.三级指标可以根据实际情况进行删增行，系统将根据导入表格内容录入。
3.【得分】要小于等于同一行的【分值】。
4.三级指标的分值加总要等于其一级指标的分值。</t>
  </si>
  <si>
    <t>改革专项</t>
  </si>
  <si>
    <t>对2020年度福田区重点改革项目进展及成果进行3-4个报纸版面的宣传，编印《福田2020改革报告》年底开展第三方评估，区年度绩效评估“改革执行与创新成效”指标评分中“第三方评估”得分达到“优”等级</t>
  </si>
  <si>
    <t>编印《2020福田改革报告》400册；在一个国家级刊物、一个省级刊物和一个市级刊物上刊登了共八个期次，分别为《中国改革报》一期、《深圳特区报》一期和《南方日报》连续六期；区年度绩效评估“改革执行与创新成效”指标评分中“第三方评估”得分达到“优”等级。</t>
  </si>
  <si>
    <t>情况报告</t>
  </si>
  <si>
    <t>不少于1篇</t>
  </si>
  <si>
    <t>1</t>
  </si>
  <si>
    <t>版面数量</t>
  </si>
  <si>
    <t>不少于3个</t>
  </si>
  <si>
    <t>8期</t>
  </si>
  <si>
    <t>区年度绩效评估“改革执行与创新成效”指标评分中“第三方评估”</t>
  </si>
  <si>
    <t>优</t>
  </si>
  <si>
    <t>全年报道指标完成率</t>
  </si>
  <si>
    <t>改革评估工作完成率</t>
  </si>
  <si>
    <t>《福田2020改革报告》编印工作完成时间</t>
  </si>
  <si>
    <t>上半年</t>
  </si>
  <si>
    <t>2021年下半年</t>
  </si>
  <si>
    <t>根据中心工作安排，改革专项工作一般集中于下半年开展，改革项目成果基本也是在下半年才能逐步呈现，与市里保持同步。因此，下班年才完成工作。之后会注意更合理设置时效指标目标值。</t>
  </si>
  <si>
    <t>项目成本</t>
  </si>
  <si>
    <t>不超过52.85万元</t>
  </si>
  <si>
    <t>52.85万元</t>
  </si>
  <si>
    <t>改革工作社会影响力</t>
  </si>
  <si>
    <t>有所提升</t>
  </si>
  <si>
    <t>0%-60%</t>
  </si>
  <si>
    <t>民众对福田改革工作的了解程度</t>
  </si>
  <si>
    <t>持续提升</t>
  </si>
  <si>
    <t>受访对象满意度</t>
  </si>
  <si>
    <t>90%以上</t>
  </si>
  <si>
    <t>80%（含）-100</t>
  </si>
  <si>
    <t>区年度绩效评估“改革执行与创新成效”指标评分</t>
  </si>
  <si>
    <t>“第三方评估”得分达到“优”等级</t>
  </si>
  <si>
    <t>购置费</t>
  </si>
  <si>
    <t>用于采购办公设备的支出，确保2021年度中心工作顺利推进</t>
  </si>
  <si>
    <t>采购办公设备：新增台式电脑3台、台式计算机9台、保密设备一批。</t>
  </si>
  <si>
    <t>计算机、打印机、笔记本电脑数量</t>
  </si>
  <si>
    <t>采购总数不少于3个</t>
  </si>
  <si>
    <t>12个</t>
  </si>
  <si>
    <t>采购流程合规率</t>
  </si>
  <si>
    <t>购买办公设备的及时性</t>
  </si>
  <si>
    <t>及时</t>
  </si>
  <si>
    <t>80%（含）-100%</t>
  </si>
  <si>
    <t>设备购置成本</t>
  </si>
  <si>
    <t>不超过10.80万元</t>
  </si>
  <si>
    <t>10.39万元</t>
  </si>
  <si>
    <t>办公效率</t>
  </si>
  <si>
    <t>提升</t>
  </si>
  <si>
    <t>使用者满意度</t>
  </si>
  <si>
    <t>大于90%</t>
  </si>
  <si>
    <t>决策信息系统</t>
  </si>
  <si>
    <t>保障全年各类调研研究的顺利开展</t>
  </si>
  <si>
    <t>订购安邦数据库、国研网党政版数据库、万得数据库等多个库，多次在《福田决策》上发表成果。</t>
  </si>
  <si>
    <t>数据库</t>
  </si>
  <si>
    <t>不少于2个</t>
  </si>
  <si>
    <t>3个</t>
  </si>
  <si>
    <t>受众好评度</t>
  </si>
  <si>
    <t>产出成果数量</t>
  </si>
  <si>
    <t>不少于5篇</t>
  </si>
  <si>
    <t>17篇</t>
  </si>
  <si>
    <t>98.09%</t>
  </si>
  <si>
    <t>系统使用成本</t>
  </si>
  <si>
    <t>不超过50万元</t>
  </si>
  <si>
    <t>48.42万元</t>
  </si>
  <si>
    <t>调研数据收集能力</t>
  </si>
  <si>
    <t>0-60%</t>
  </si>
  <si>
    <t>服务对象满意度</t>
  </si>
  <si>
    <t>一般管理事务</t>
  </si>
  <si>
    <t>用于培训费、公务接待费用、交流调研等项目的支出，确保中心日常运转保障全年党建项目的顺利开展和学习材料的采购保证全年交流调研等业务活动顺利推进用于支付上一年度绩效考核奖金用于支付2021年在编人员每月的住房维修和物业管理补贴</t>
  </si>
  <si>
    <t>1.培训费预算10万元已调出，指标为0。
2.已支付公务接待费用7450元、党建活动费用35234.72元、绩效考核奖金1307264元、住房维修和物业补贴666930元、其他一般管理事务费用638548.12元。
3.组织召开党组会议31次、工作例会35次、理论学习中心组22次、“第一议题”学习103次，开展联合党建2次，利用市内红色资源进行现场党史学习教育3次。</t>
  </si>
  <si>
    <t>培训数量</t>
  </si>
  <si>
    <t>不少于1个</t>
  </si>
  <si>
    <t>0个</t>
  </si>
  <si>
    <t>年中培训费已调出为0，未开展培训活动。在之后编报预算时将加强审核，提高预算准确性。</t>
  </si>
  <si>
    <t>财务相关咨询项目</t>
  </si>
  <si>
    <t>5个</t>
  </si>
  <si>
    <t>党建项目</t>
  </si>
  <si>
    <t>2次</t>
  </si>
  <si>
    <t>培训满意度</t>
  </si>
  <si>
    <t>不低于70%</t>
  </si>
  <si>
    <t>服务完成满意度</t>
  </si>
  <si>
    <t>每月党建活动和会议安排</t>
  </si>
  <si>
    <t>不少于3次</t>
  </si>
  <si>
    <t>31次</t>
  </si>
  <si>
    <t>党员活动参与率</t>
  </si>
  <si>
    <t>不低于85%</t>
  </si>
  <si>
    <t>培训完成进度</t>
  </si>
  <si>
    <t>0%</t>
  </si>
  <si>
    <t>支付完成进度</t>
  </si>
  <si>
    <t>99.62%</t>
  </si>
  <si>
    <t>培训总成本</t>
  </si>
  <si>
    <t>不超过10万元</t>
  </si>
  <si>
    <t>0元</t>
  </si>
  <si>
    <t>受训对象综合素质</t>
  </si>
  <si>
    <t>党员干部党性修养</t>
  </si>
  <si>
    <t>受训对象满意度</t>
  </si>
  <si>
    <t>服务满意度</t>
  </si>
  <si>
    <t>预算准备金</t>
  </si>
  <si>
    <t>保障不可预见性项目能够顺利支出</t>
  </si>
  <si>
    <t>根据工作安排，将预算准备金10万元调剂去其他一般管理事务。</t>
  </si>
  <si>
    <t>达到90%</t>
  </si>
  <si>
    <t>根据工作安排，将预算准备金10万元调剂去其他一般管理事务。之后会持续注重预算准备金预算的编制和使用管理。</t>
  </si>
  <si>
    <t>满意度100%</t>
  </si>
  <si>
    <t>专家咨询委员会</t>
  </si>
  <si>
    <t>保障全年中心可以支付专家劳务费，保障课题项目等可以顺利开展</t>
  </si>
  <si>
    <t>全年共支付专家劳务费26人次，已全部支付。</t>
  </si>
  <si>
    <t>参与专家人数</t>
  </si>
  <si>
    <t>不少于17人次</t>
  </si>
  <si>
    <t>26人次</t>
  </si>
  <si>
    <t>咨询论证及顾问情况</t>
  </si>
  <si>
    <t>良好</t>
  </si>
  <si>
    <t>74.79%</t>
  </si>
  <si>
    <t>本年度根据实际情况开展课题评审、招标评审、专家务虚会等活动产生专家劳务费共99450元，已全部支付，低于预算指标额度，之后会更合理、科学编制该项目预算，提升项目执行率。</t>
  </si>
  <si>
    <t>专家使用成本</t>
  </si>
  <si>
    <t>不超过15万</t>
  </si>
  <si>
    <t>9.945万元</t>
  </si>
  <si>
    <t>课题项目完成率</t>
  </si>
  <si>
    <t>完成专家咨询论证满意度</t>
  </si>
  <si>
    <t>专项课题调研</t>
  </si>
  <si>
    <t>围绕区委区政府中心工作，对福田区的全局性、综合性、战略性和前瞻性问题，以及经济社会重大发展规划，委托市内外研究智囊机构开展调研课题，预计开展多个课题项目，产出各类研究成果围绕中央和省、市工作部署，结合区委区政府重点改革工作，与高校、研究机构等社会力量进行合作，紧扣改革重要问题深入开展调查研究。通过加强理论研究，争取将改革问题摸清悟透，更好应对改革难题，推动改革工作持续深入。课题成果汇编完成《福田智筹》的设计、制作和印刷等</t>
  </si>
  <si>
    <t>全年累计开展重大调研课题5项，撰写研究报告15份，起草各类文稿材料230余篇，编印内刊12期，在各级党政刊物发表信息15篇，共获市区领导批示43次，其中，伟中书记等市领导批示7次，黄伟书记等区领导批示36次。参与推进国家级试点1项，推出年度重点改革项目62个。</t>
  </si>
  <si>
    <t>形成调研成果</t>
  </si>
  <si>
    <t>15篇</t>
  </si>
  <si>
    <t>《福田智筹》数量</t>
  </si>
  <si>
    <t>不少于100册</t>
  </si>
  <si>
    <t>200册</t>
  </si>
  <si>
    <t>课题研究完成率</t>
  </si>
  <si>
    <t>课题研究数量</t>
  </si>
  <si>
    <t>相关政策、建议被采纳次数</t>
  </si>
  <si>
    <t>不少于6次</t>
  </si>
  <si>
    <t>43次</t>
  </si>
  <si>
    <t>评审合格率</t>
  </si>
  <si>
    <t>课题成果汇编完成率</t>
  </si>
  <si>
    <t>项目完成率</t>
  </si>
  <si>
    <t>完成进度</t>
  </si>
  <si>
    <t>成本控制率（执行数/预算数）</t>
  </si>
  <si>
    <t>小于95%</t>
  </si>
  <si>
    <t>88.24%</t>
  </si>
  <si>
    <t>理论研究能力</t>
  </si>
  <si>
    <t>领导批示或圈阅率</t>
  </si>
  <si>
    <t>6次以上</t>
  </si>
  <si>
    <t>25次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</si>
</sst>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4">
    <font>
      <sz val="11"/>
      <color theme="1"/>
      <name val="宋体"/>
      <charset val="134"/>
      <scheme val="minor"/>
    </font>
    <font>
      <b/>
      <sz val="14"/>
      <color theme="1"/>
      <name val="微软雅黑"/>
      <charset val="134"/>
    </font>
    <font>
      <sz val="11"/>
      <color theme="1"/>
      <name val="微软雅黑"/>
      <charset val="134"/>
    </font>
    <font>
      <sz val="1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F0000"/>
      <name val="微软雅黑"/>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11"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7" fillId="9" borderId="0" applyNumberFormat="0" applyBorder="0" applyAlignment="0" applyProtection="0">
      <alignment vertical="center"/>
    </xf>
    <xf numFmtId="0" fontId="10" fillId="0" borderId="13" applyNumberFormat="0" applyFill="0" applyAlignment="0" applyProtection="0">
      <alignment vertical="center"/>
    </xf>
    <xf numFmtId="0" fontId="7" fillId="10" borderId="0" applyNumberFormat="0" applyBorder="0" applyAlignment="0" applyProtection="0">
      <alignment vertical="center"/>
    </xf>
    <xf numFmtId="0" fontId="16" fillId="11" borderId="14" applyNumberFormat="0" applyAlignment="0" applyProtection="0">
      <alignment vertical="center"/>
    </xf>
    <xf numFmtId="0" fontId="17" fillId="11" borderId="10" applyNumberFormat="0" applyAlignment="0" applyProtection="0">
      <alignment vertical="center"/>
    </xf>
    <xf numFmtId="0" fontId="18" fillId="12" borderId="15"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50">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7" xfId="0" applyFont="1" applyFill="1" applyBorder="1" applyAlignment="1">
      <alignment horizontal="center" vertical="center" wrapText="1"/>
    </xf>
    <xf numFmtId="177" fontId="2" fillId="0" borderId="2" xfId="0" applyNumberFormat="1" applyFont="1" applyFill="1" applyBorder="1" applyAlignment="1">
      <alignment horizontal="right" vertical="center"/>
    </xf>
    <xf numFmtId="176" fontId="2" fillId="0" borderId="2" xfId="0" applyNumberFormat="1" applyFont="1" applyFill="1" applyBorder="1" applyAlignment="1">
      <alignment horizontal="center" vertical="center"/>
    </xf>
    <xf numFmtId="0" fontId="2" fillId="0" borderId="3" xfId="0" applyFont="1" applyFill="1" applyBorder="1" applyAlignment="1">
      <alignment horizontal="right" vertical="center"/>
    </xf>
    <xf numFmtId="0" fontId="2" fillId="0" borderId="5" xfId="0" applyFont="1" applyFill="1" applyBorder="1" applyAlignment="1">
      <alignment horizontal="right" vertical="center"/>
    </xf>
    <xf numFmtId="0" fontId="2" fillId="0" borderId="8" xfId="0" applyFont="1" applyFill="1" applyBorder="1" applyAlignment="1">
      <alignment horizontal="center" vertical="center" wrapText="1"/>
    </xf>
    <xf numFmtId="0" fontId="2" fillId="0" borderId="2" xfId="0" applyFont="1" applyFill="1" applyBorder="1" applyAlignment="1">
      <alignment horizontal="righ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0" fontId="2" fillId="0" borderId="6" xfId="0" applyFont="1" applyFill="1" applyBorder="1" applyAlignment="1">
      <alignment horizontal="center"/>
    </xf>
    <xf numFmtId="0" fontId="2" fillId="0" borderId="2" xfId="0" applyFont="1" applyFill="1" applyBorder="1" applyAlignment="1">
      <alignment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2" xfId="0" applyFont="1" applyFill="1" applyBorder="1" applyAlignment="1"/>
    <xf numFmtId="0" fontId="0" fillId="0" borderId="9" xfId="0" applyFont="1" applyFill="1" applyBorder="1" applyAlignment="1">
      <alignment horizontal="left" vertical="top" wrapText="1"/>
    </xf>
    <xf numFmtId="0" fontId="0" fillId="0" borderId="0" xfId="0" applyFont="1" applyFill="1" applyBorder="1" applyAlignment="1">
      <alignment horizontal="left" vertical="top" wrapText="1"/>
    </xf>
    <xf numFmtId="177"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left" vertical="top"/>
    </xf>
    <xf numFmtId="49" fontId="2" fillId="0" borderId="2" xfId="0" applyNumberFormat="1" applyFont="1" applyFill="1" applyBorder="1" applyAlignment="1">
      <alignment horizontal="left" vertical="center"/>
    </xf>
    <xf numFmtId="49" fontId="2" fillId="0" borderId="2" xfId="0" applyNumberFormat="1" applyFont="1" applyFill="1" applyBorder="1" applyAlignment="1">
      <alignment horizontal="left" vertical="top" wrapText="1"/>
    </xf>
    <xf numFmtId="0" fontId="2" fillId="0" borderId="2" xfId="0" applyFont="1" applyFill="1" applyBorder="1" applyAlignment="1">
      <alignment vertical="center"/>
    </xf>
    <xf numFmtId="49" fontId="2" fillId="0" borderId="3"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0" fontId="2" fillId="0" borderId="2" xfId="0" applyFont="1" applyFill="1" applyBorder="1" applyAlignment="1">
      <alignment wrapText="1"/>
    </xf>
    <xf numFmtId="49" fontId="2" fillId="0" borderId="5"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177" fontId="2" fillId="0" borderId="2" xfId="0" applyNumberFormat="1" applyFont="1" applyFill="1" applyBorder="1" applyAlignment="1">
      <alignment horizontal="right" vertical="center" wrapText="1"/>
    </xf>
    <xf numFmtId="0" fontId="2" fillId="0" borderId="4" xfId="0" applyFont="1" applyFill="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zoomScale="70" zoomScaleNormal="70" workbookViewId="0">
      <selection activeCell="I14" sqref="I14"/>
    </sheetView>
  </sheetViews>
  <sheetFormatPr defaultColWidth="9" defaultRowHeight="13.5"/>
  <cols>
    <col min="1" max="2" width="9" style="1"/>
    <col min="3" max="3" width="11.25" style="1" customWidth="1"/>
    <col min="4" max="4" width="17.375" style="45" customWidth="1"/>
    <col min="5" max="5" width="16.125" style="1" customWidth="1"/>
    <col min="6" max="6" width="13.375" style="1" customWidth="1"/>
    <col min="7" max="8" width="9" style="1"/>
    <col min="9" max="9" width="21.125" style="1" customWidth="1"/>
    <col min="10" max="16384" width="9" style="1"/>
  </cols>
  <sheetData>
    <row r="1" ht="21" spans="1:9">
      <c r="A1" s="2" t="s">
        <v>0</v>
      </c>
      <c r="B1" s="2"/>
      <c r="C1" s="2"/>
      <c r="D1" s="46"/>
      <c r="E1" s="2"/>
      <c r="F1" s="2"/>
      <c r="G1" s="2"/>
      <c r="H1" s="2"/>
      <c r="I1" s="2"/>
    </row>
    <row r="2" ht="16.5" spans="1:9">
      <c r="A2" s="3" t="s">
        <v>1</v>
      </c>
      <c r="B2" s="4" t="s">
        <v>2</v>
      </c>
      <c r="C2" s="5"/>
      <c r="D2" s="47"/>
      <c r="E2" s="6"/>
      <c r="F2" s="3" t="s">
        <v>3</v>
      </c>
      <c r="G2" s="7">
        <v>160000</v>
      </c>
      <c r="H2" s="7"/>
      <c r="I2" s="7"/>
    </row>
    <row r="3" ht="16.5" spans="1:9">
      <c r="A3" s="3" t="s">
        <v>4</v>
      </c>
      <c r="B3" s="4" t="s">
        <v>5</v>
      </c>
      <c r="C3" s="5"/>
      <c r="D3" s="47"/>
      <c r="E3" s="6"/>
      <c r="F3" s="3" t="s">
        <v>6</v>
      </c>
      <c r="G3" s="7" t="s">
        <v>7</v>
      </c>
      <c r="H3" s="7"/>
      <c r="I3" s="7"/>
    </row>
    <row r="4" ht="16.5" spans="1:9">
      <c r="A4" s="8" t="s">
        <v>8</v>
      </c>
      <c r="B4" s="9"/>
      <c r="C4" s="9"/>
      <c r="D4" s="17" t="s">
        <v>9</v>
      </c>
      <c r="E4" s="7" t="s">
        <v>10</v>
      </c>
      <c r="F4" s="7" t="s">
        <v>11</v>
      </c>
      <c r="G4" s="7" t="s">
        <v>12</v>
      </c>
      <c r="H4" s="7" t="s">
        <v>13</v>
      </c>
      <c r="I4" s="7" t="s">
        <v>14</v>
      </c>
    </row>
    <row r="5" ht="16.5" spans="1:9">
      <c r="A5" s="10"/>
      <c r="B5" s="7" t="s">
        <v>15</v>
      </c>
      <c r="C5" s="7"/>
      <c r="D5" s="48">
        <v>80000</v>
      </c>
      <c r="E5" s="11">
        <f>SUM(E6:E8)</f>
        <v>0</v>
      </c>
      <c r="F5" s="11">
        <f>SUM(F6:F8)</f>
        <v>0</v>
      </c>
      <c r="G5" s="12">
        <v>10</v>
      </c>
      <c r="H5" s="11">
        <f t="shared" ref="H5:H8" si="0">IF(AND(E5=0,F5=0),1,IF(E5=0,0,ROUND(F5/E5,2)))</f>
        <v>1</v>
      </c>
      <c r="I5" s="35">
        <v>10</v>
      </c>
    </row>
    <row r="6" ht="16.5" spans="1:9">
      <c r="A6" s="10"/>
      <c r="B6" s="13" t="s">
        <v>16</v>
      </c>
      <c r="C6" s="14"/>
      <c r="D6" s="48">
        <v>80000</v>
      </c>
      <c r="E6" s="11">
        <v>0</v>
      </c>
      <c r="F6" s="11">
        <v>0</v>
      </c>
      <c r="G6" s="3" t="s">
        <v>17</v>
      </c>
      <c r="H6" s="11">
        <f t="shared" si="0"/>
        <v>1</v>
      </c>
      <c r="I6" s="3" t="s">
        <v>17</v>
      </c>
    </row>
    <row r="7" ht="16.5" spans="1:9">
      <c r="A7" s="10"/>
      <c r="B7" s="13" t="s">
        <v>18</v>
      </c>
      <c r="C7" s="14"/>
      <c r="D7" s="48">
        <v>0</v>
      </c>
      <c r="E7" s="11">
        <v>0</v>
      </c>
      <c r="F7" s="11">
        <v>0</v>
      </c>
      <c r="G7" s="3" t="s">
        <v>17</v>
      </c>
      <c r="H7" s="11">
        <f t="shared" si="0"/>
        <v>1</v>
      </c>
      <c r="I7" s="3" t="s">
        <v>17</v>
      </c>
    </row>
    <row r="8" ht="16.5" spans="1:9">
      <c r="A8" s="15"/>
      <c r="B8" s="16" t="s">
        <v>19</v>
      </c>
      <c r="C8" s="16"/>
      <c r="D8" s="48">
        <f>D5-D6-D7</f>
        <v>0</v>
      </c>
      <c r="E8" s="11">
        <v>0</v>
      </c>
      <c r="F8" s="11">
        <v>0</v>
      </c>
      <c r="G8" s="3" t="s">
        <v>17</v>
      </c>
      <c r="H8" s="11">
        <f t="shared" si="0"/>
        <v>1</v>
      </c>
      <c r="I8" s="3" t="s">
        <v>17</v>
      </c>
    </row>
    <row r="9" ht="16.5" spans="1:9">
      <c r="A9" s="17" t="s">
        <v>20</v>
      </c>
      <c r="B9" s="18" t="s">
        <v>21</v>
      </c>
      <c r="C9" s="19"/>
      <c r="D9" s="49"/>
      <c r="E9" s="20"/>
      <c r="F9" s="3" t="s">
        <v>22</v>
      </c>
      <c r="G9" s="3"/>
      <c r="H9" s="3"/>
      <c r="I9" s="3"/>
    </row>
    <row r="10" ht="93" customHeight="1" spans="1:9">
      <c r="A10" s="17"/>
      <c r="B10" s="21" t="s">
        <v>23</v>
      </c>
      <c r="C10" s="22"/>
      <c r="D10" s="22"/>
      <c r="E10" s="23"/>
      <c r="F10" s="24" t="s">
        <v>24</v>
      </c>
      <c r="G10" s="24"/>
      <c r="H10" s="24"/>
      <c r="I10" s="24"/>
    </row>
    <row r="11" ht="16.5" spans="1:9">
      <c r="A11" s="17" t="s">
        <v>25</v>
      </c>
      <c r="B11" s="25" t="s">
        <v>26</v>
      </c>
      <c r="C11" s="25" t="s">
        <v>27</v>
      </c>
      <c r="D11" s="17" t="s">
        <v>28</v>
      </c>
      <c r="E11" s="7" t="s">
        <v>29</v>
      </c>
      <c r="F11" s="7" t="s">
        <v>30</v>
      </c>
      <c r="G11" s="7" t="s">
        <v>31</v>
      </c>
      <c r="H11" s="7" t="s">
        <v>32</v>
      </c>
      <c r="I11" s="7" t="s">
        <v>33</v>
      </c>
    </row>
    <row r="12" ht="54" customHeight="1" spans="1:9">
      <c r="A12" s="26"/>
      <c r="B12" s="27" t="s">
        <v>34</v>
      </c>
      <c r="C12" s="28" t="s">
        <v>35</v>
      </c>
      <c r="D12" s="29" t="s">
        <v>36</v>
      </c>
      <c r="E12" s="30" t="s">
        <v>37</v>
      </c>
      <c r="F12" s="30" t="s">
        <v>38</v>
      </c>
      <c r="G12" s="31">
        <v>20</v>
      </c>
      <c r="H12" s="31">
        <v>0</v>
      </c>
      <c r="I12" s="29" t="s">
        <v>39</v>
      </c>
    </row>
    <row r="13" ht="54" customHeight="1" spans="1:9">
      <c r="A13" s="26"/>
      <c r="B13" s="27" t="s">
        <v>34</v>
      </c>
      <c r="C13" s="28" t="s">
        <v>40</v>
      </c>
      <c r="D13" s="29" t="s">
        <v>41</v>
      </c>
      <c r="E13" s="30" t="s">
        <v>42</v>
      </c>
      <c r="F13" s="30" t="s">
        <v>38</v>
      </c>
      <c r="G13" s="31">
        <v>15</v>
      </c>
      <c r="H13" s="31">
        <v>0</v>
      </c>
      <c r="I13" s="29" t="s">
        <v>39</v>
      </c>
    </row>
    <row r="14" ht="54" customHeight="1" spans="1:9">
      <c r="A14" s="26"/>
      <c r="B14" s="27" t="s">
        <v>34</v>
      </c>
      <c r="C14" s="28" t="s">
        <v>43</v>
      </c>
      <c r="D14" s="29" t="s">
        <v>44</v>
      </c>
      <c r="E14" s="30" t="s">
        <v>42</v>
      </c>
      <c r="F14" s="30" t="s">
        <v>38</v>
      </c>
      <c r="G14" s="31">
        <v>15</v>
      </c>
      <c r="H14" s="31">
        <v>0</v>
      </c>
      <c r="I14" s="29" t="s">
        <v>39</v>
      </c>
    </row>
    <row r="15" ht="54" customHeight="1" spans="1:9">
      <c r="A15" s="26"/>
      <c r="B15" s="27" t="s">
        <v>34</v>
      </c>
      <c r="C15" s="28" t="s">
        <v>45</v>
      </c>
      <c r="D15" s="29" t="s">
        <v>38</v>
      </c>
      <c r="E15" s="30" t="s">
        <v>46</v>
      </c>
      <c r="F15" s="30" t="s">
        <v>38</v>
      </c>
      <c r="G15" s="31">
        <v>0</v>
      </c>
      <c r="H15" s="31">
        <v>0</v>
      </c>
      <c r="I15" s="29" t="s">
        <v>47</v>
      </c>
    </row>
    <row r="16" ht="54" customHeight="1" spans="1:9">
      <c r="A16" s="26"/>
      <c r="B16" s="27" t="s">
        <v>48</v>
      </c>
      <c r="C16" s="28" t="s">
        <v>49</v>
      </c>
      <c r="D16" s="29" t="s">
        <v>38</v>
      </c>
      <c r="E16" s="30" t="s">
        <v>38</v>
      </c>
      <c r="F16" s="30" t="s">
        <v>38</v>
      </c>
      <c r="G16" s="31">
        <v>0</v>
      </c>
      <c r="H16" s="31">
        <v>0</v>
      </c>
      <c r="I16" s="29"/>
    </row>
    <row r="17" ht="54" customHeight="1" spans="1:9">
      <c r="A17" s="26"/>
      <c r="B17" s="27" t="s">
        <v>48</v>
      </c>
      <c r="C17" s="28" t="s">
        <v>50</v>
      </c>
      <c r="D17" s="29" t="s">
        <v>38</v>
      </c>
      <c r="E17" s="30" t="s">
        <v>46</v>
      </c>
      <c r="F17" s="30" t="s">
        <v>38</v>
      </c>
      <c r="G17" s="31">
        <v>20</v>
      </c>
      <c r="H17" s="31">
        <v>0</v>
      </c>
      <c r="I17" s="29" t="s">
        <v>47</v>
      </c>
    </row>
    <row r="18" ht="54" customHeight="1" spans="1:9">
      <c r="A18" s="26"/>
      <c r="B18" s="27" t="s">
        <v>48</v>
      </c>
      <c r="C18" s="28" t="s">
        <v>51</v>
      </c>
      <c r="D18" s="29" t="s">
        <v>38</v>
      </c>
      <c r="E18" s="30" t="s">
        <v>38</v>
      </c>
      <c r="F18" s="30" t="s">
        <v>38</v>
      </c>
      <c r="G18" s="31">
        <v>0</v>
      </c>
      <c r="H18" s="31">
        <v>0</v>
      </c>
      <c r="I18" s="29"/>
    </row>
    <row r="19" ht="54" customHeight="1" spans="1:9">
      <c r="A19" s="26"/>
      <c r="B19" s="27" t="s">
        <v>48</v>
      </c>
      <c r="C19" s="28" t="s">
        <v>52</v>
      </c>
      <c r="D19" s="29" t="s">
        <v>53</v>
      </c>
      <c r="E19" s="30" t="s">
        <v>54</v>
      </c>
      <c r="F19" s="30" t="s">
        <v>38</v>
      </c>
      <c r="G19" s="31">
        <v>20</v>
      </c>
      <c r="H19" s="31">
        <v>0</v>
      </c>
      <c r="I19" s="29" t="s">
        <v>47</v>
      </c>
    </row>
    <row r="20" ht="16.5" spans="1:9">
      <c r="A20" s="32"/>
      <c r="B20" s="18" t="s">
        <v>55</v>
      </c>
      <c r="C20" s="19"/>
      <c r="D20" s="49"/>
      <c r="E20" s="19"/>
      <c r="F20" s="20"/>
      <c r="G20" s="32">
        <f ca="1">G5+SUM(INDIRECT("G12:G"&amp;ROW()-1))</f>
        <v>100</v>
      </c>
      <c r="H20" s="7">
        <f ca="1">I5+SUM(INDIRECT("H12:H"&amp;ROW()-1))</f>
        <v>10</v>
      </c>
      <c r="I20" s="3" t="s">
        <v>17</v>
      </c>
    </row>
    <row r="21" spans="1:9">
      <c r="A21" s="33" t="s">
        <v>56</v>
      </c>
      <c r="B21" s="33"/>
      <c r="C21" s="33"/>
      <c r="D21" s="33"/>
      <c r="E21" s="33"/>
      <c r="F21" s="33"/>
      <c r="G21" s="33"/>
      <c r="H21" s="33"/>
      <c r="I21" s="33"/>
    </row>
    <row r="22" spans="1:9">
      <c r="A22" s="34"/>
      <c r="B22" s="34"/>
      <c r="C22" s="34"/>
      <c r="D22" s="34"/>
      <c r="E22" s="34"/>
      <c r="F22" s="34"/>
      <c r="G22" s="34"/>
      <c r="H22" s="34"/>
      <c r="I22" s="34"/>
    </row>
    <row r="23" spans="1:9">
      <c r="A23" s="34"/>
      <c r="B23" s="34"/>
      <c r="C23" s="34"/>
      <c r="D23" s="34"/>
      <c r="E23" s="34"/>
      <c r="F23" s="34"/>
      <c r="G23" s="34"/>
      <c r="H23" s="34"/>
      <c r="I23" s="34"/>
    </row>
    <row r="24" spans="1:9">
      <c r="A24" s="34"/>
      <c r="B24" s="34"/>
      <c r="C24" s="34"/>
      <c r="D24" s="34"/>
      <c r="E24" s="34"/>
      <c r="F24" s="34"/>
      <c r="G24" s="34"/>
      <c r="H24" s="34"/>
      <c r="I24" s="34"/>
    </row>
    <row r="25" spans="1:9">
      <c r="A25" s="34"/>
      <c r="B25" s="34"/>
      <c r="C25" s="34"/>
      <c r="D25" s="34"/>
      <c r="E25" s="34"/>
      <c r="F25" s="34"/>
      <c r="G25" s="34"/>
      <c r="H25" s="34"/>
      <c r="I25" s="34"/>
    </row>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 ref="A21:I25"/>
  </mergeCells>
  <pageMargins left="0.7" right="0.7" top="0.75" bottom="0.75" header="0.3" footer="0.3"/>
  <pageSetup paperSize="9" scale="7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topLeftCell="A10" workbookViewId="0">
      <selection activeCell="J17" sqref="J17"/>
    </sheetView>
  </sheetViews>
  <sheetFormatPr defaultColWidth="9" defaultRowHeight="13.5"/>
  <cols>
    <col min="1" max="1" width="9" style="1"/>
    <col min="2" max="2" width="9.625" style="1" customWidth="1"/>
    <col min="3" max="3" width="12.875" style="1" customWidth="1"/>
    <col min="4" max="4" width="20" style="1" customWidth="1"/>
    <col min="5" max="5" width="16.375" style="1" customWidth="1"/>
    <col min="6" max="6" width="15.625" style="1" customWidth="1"/>
    <col min="7" max="7" width="5.75" style="1" customWidth="1"/>
    <col min="8" max="8" width="7" style="1" customWidth="1"/>
    <col min="9" max="9" width="25.25" style="1" customWidth="1"/>
    <col min="10" max="16384" width="9" style="1"/>
  </cols>
  <sheetData>
    <row r="1" ht="21" spans="1:9">
      <c r="A1" s="2" t="s">
        <v>0</v>
      </c>
      <c r="B1" s="2"/>
      <c r="C1" s="2"/>
      <c r="D1" s="2"/>
      <c r="E1" s="2"/>
      <c r="F1" s="2"/>
      <c r="G1" s="2"/>
      <c r="H1" s="2"/>
      <c r="I1" s="2"/>
    </row>
    <row r="2" ht="16.5" spans="1:9">
      <c r="A2" s="3" t="s">
        <v>1</v>
      </c>
      <c r="B2" s="4" t="s">
        <v>57</v>
      </c>
      <c r="C2" s="5"/>
      <c r="D2" s="5"/>
      <c r="E2" s="6"/>
      <c r="F2" s="3" t="s">
        <v>3</v>
      </c>
      <c r="G2" s="7">
        <v>1413500</v>
      </c>
      <c r="H2" s="7"/>
      <c r="I2" s="7"/>
    </row>
    <row r="3" ht="16.5" spans="1:9">
      <c r="A3" s="3" t="s">
        <v>4</v>
      </c>
      <c r="B3" s="4" t="s">
        <v>5</v>
      </c>
      <c r="C3" s="5"/>
      <c r="D3" s="5"/>
      <c r="E3" s="6"/>
      <c r="F3" s="3" t="s">
        <v>6</v>
      </c>
      <c r="G3" s="7"/>
      <c r="H3" s="7"/>
      <c r="I3" s="7"/>
    </row>
    <row r="4" ht="16.5" spans="1:9">
      <c r="A4" s="8" t="s">
        <v>8</v>
      </c>
      <c r="B4" s="9"/>
      <c r="C4" s="9"/>
      <c r="D4" s="7" t="s">
        <v>9</v>
      </c>
      <c r="E4" s="7" t="s">
        <v>10</v>
      </c>
      <c r="F4" s="7" t="s">
        <v>11</v>
      </c>
      <c r="G4" s="7" t="s">
        <v>12</v>
      </c>
      <c r="H4" s="7" t="s">
        <v>13</v>
      </c>
      <c r="I4" s="7" t="s">
        <v>14</v>
      </c>
    </row>
    <row r="5" ht="16.5" spans="1:9">
      <c r="A5" s="10"/>
      <c r="B5" s="7" t="s">
        <v>15</v>
      </c>
      <c r="C5" s="7"/>
      <c r="D5" s="11">
        <v>442500</v>
      </c>
      <c r="E5" s="11">
        <f>SUM(E6:E8)</f>
        <v>528500</v>
      </c>
      <c r="F5" s="11">
        <f>SUM(F6:F8)</f>
        <v>528500</v>
      </c>
      <c r="G5" s="12">
        <v>10</v>
      </c>
      <c r="H5" s="11">
        <f t="shared" ref="H5:H8" si="0">IF(AND(E5=0,F5=0),1,IF(E5=0,0,ROUND(F5/E5,2)))</f>
        <v>1</v>
      </c>
      <c r="I5" s="35">
        <f>ROUND(H5*G5,2)</f>
        <v>10</v>
      </c>
    </row>
    <row r="6" ht="16.5" spans="1:9">
      <c r="A6" s="10"/>
      <c r="B6" s="13" t="s">
        <v>16</v>
      </c>
      <c r="C6" s="14"/>
      <c r="D6" s="11">
        <v>442500</v>
      </c>
      <c r="E6" s="11">
        <v>528500</v>
      </c>
      <c r="F6" s="11">
        <v>528500</v>
      </c>
      <c r="G6" s="3" t="s">
        <v>17</v>
      </c>
      <c r="H6" s="11">
        <f t="shared" si="0"/>
        <v>1</v>
      </c>
      <c r="I6" s="3" t="s">
        <v>17</v>
      </c>
    </row>
    <row r="7" ht="16.5" spans="1:9">
      <c r="A7" s="10"/>
      <c r="B7" s="13" t="s">
        <v>18</v>
      </c>
      <c r="C7" s="14"/>
      <c r="D7" s="11">
        <v>0</v>
      </c>
      <c r="E7" s="11">
        <v>0</v>
      </c>
      <c r="F7" s="11">
        <v>0</v>
      </c>
      <c r="G7" s="3" t="s">
        <v>17</v>
      </c>
      <c r="H7" s="11">
        <f t="shared" si="0"/>
        <v>1</v>
      </c>
      <c r="I7" s="3" t="s">
        <v>17</v>
      </c>
    </row>
    <row r="8" ht="16.5" spans="1:9">
      <c r="A8" s="15"/>
      <c r="B8" s="16" t="s">
        <v>19</v>
      </c>
      <c r="C8" s="16"/>
      <c r="D8" s="11">
        <f>D5-D6-D7</f>
        <v>0</v>
      </c>
      <c r="E8" s="11">
        <v>0</v>
      </c>
      <c r="F8" s="11">
        <v>0</v>
      </c>
      <c r="G8" s="3" t="s">
        <v>17</v>
      </c>
      <c r="H8" s="11">
        <f t="shared" si="0"/>
        <v>1</v>
      </c>
      <c r="I8" s="3" t="s">
        <v>17</v>
      </c>
    </row>
    <row r="9" ht="16.5" spans="1:9">
      <c r="A9" s="17" t="s">
        <v>20</v>
      </c>
      <c r="B9" s="18" t="s">
        <v>21</v>
      </c>
      <c r="C9" s="19"/>
      <c r="D9" s="19"/>
      <c r="E9" s="20"/>
      <c r="F9" s="3" t="s">
        <v>22</v>
      </c>
      <c r="G9" s="3"/>
      <c r="H9" s="3"/>
      <c r="I9" s="3"/>
    </row>
    <row r="10" ht="111" customHeight="1" spans="1:9">
      <c r="A10" s="17"/>
      <c r="B10" s="21" t="s">
        <v>58</v>
      </c>
      <c r="C10" s="22"/>
      <c r="D10" s="22"/>
      <c r="E10" s="23"/>
      <c r="F10" s="24" t="s">
        <v>59</v>
      </c>
      <c r="G10" s="24"/>
      <c r="H10" s="24"/>
      <c r="I10" s="24"/>
    </row>
    <row r="11" ht="16.5" spans="1:9">
      <c r="A11" s="17" t="s">
        <v>25</v>
      </c>
      <c r="B11" s="25" t="s">
        <v>26</v>
      </c>
      <c r="C11" s="25" t="s">
        <v>27</v>
      </c>
      <c r="D11" s="7" t="s">
        <v>28</v>
      </c>
      <c r="E11" s="7" t="s">
        <v>29</v>
      </c>
      <c r="F11" s="7" t="s">
        <v>30</v>
      </c>
      <c r="G11" s="7" t="s">
        <v>31</v>
      </c>
      <c r="H11" s="7" t="s">
        <v>32</v>
      </c>
      <c r="I11" s="7" t="s">
        <v>33</v>
      </c>
    </row>
    <row r="12" ht="16.5" spans="1:9">
      <c r="A12" s="26"/>
      <c r="B12" s="27" t="s">
        <v>34</v>
      </c>
      <c r="C12" s="28" t="s">
        <v>35</v>
      </c>
      <c r="D12" s="30" t="s">
        <v>60</v>
      </c>
      <c r="E12" s="30" t="s">
        <v>61</v>
      </c>
      <c r="F12" s="30" t="s">
        <v>62</v>
      </c>
      <c r="G12" s="31">
        <v>10</v>
      </c>
      <c r="H12" s="44">
        <v>10</v>
      </c>
      <c r="I12" s="36"/>
    </row>
    <row r="13" ht="16.5" spans="1:9">
      <c r="A13" s="26"/>
      <c r="B13" s="27" t="s">
        <v>34</v>
      </c>
      <c r="C13" s="28" t="s">
        <v>35</v>
      </c>
      <c r="D13" s="30" t="s">
        <v>63</v>
      </c>
      <c r="E13" s="30" t="s">
        <v>64</v>
      </c>
      <c r="F13" s="30" t="s">
        <v>65</v>
      </c>
      <c r="G13" s="31">
        <v>10</v>
      </c>
      <c r="H13" s="44">
        <v>10</v>
      </c>
      <c r="I13" s="36"/>
    </row>
    <row r="14" ht="49.5" spans="1:9">
      <c r="A14" s="26"/>
      <c r="B14" s="27"/>
      <c r="C14" s="28" t="s">
        <v>40</v>
      </c>
      <c r="D14" s="29" t="s">
        <v>66</v>
      </c>
      <c r="E14" s="30" t="s">
        <v>67</v>
      </c>
      <c r="F14" s="30" t="s">
        <v>67</v>
      </c>
      <c r="G14" s="31">
        <v>10</v>
      </c>
      <c r="H14" s="44">
        <v>10</v>
      </c>
      <c r="I14" s="36"/>
    </row>
    <row r="15" ht="16.5" spans="1:9">
      <c r="A15" s="26"/>
      <c r="B15" s="27" t="s">
        <v>34</v>
      </c>
      <c r="C15" s="28" t="s">
        <v>40</v>
      </c>
      <c r="D15" s="30" t="s">
        <v>68</v>
      </c>
      <c r="E15" s="30" t="s">
        <v>42</v>
      </c>
      <c r="F15" s="30" t="s">
        <v>42</v>
      </c>
      <c r="G15" s="31">
        <v>10</v>
      </c>
      <c r="H15" s="44">
        <v>10</v>
      </c>
      <c r="I15" s="36"/>
    </row>
    <row r="16" ht="16.5" spans="1:9">
      <c r="A16" s="26"/>
      <c r="B16" s="27"/>
      <c r="C16" s="28" t="s">
        <v>43</v>
      </c>
      <c r="D16" s="30" t="s">
        <v>69</v>
      </c>
      <c r="E16" s="30" t="s">
        <v>42</v>
      </c>
      <c r="F16" s="30" t="s">
        <v>42</v>
      </c>
      <c r="G16" s="31">
        <v>5</v>
      </c>
      <c r="H16" s="44">
        <v>5</v>
      </c>
      <c r="I16" s="36"/>
    </row>
    <row r="17" ht="143" customHeight="1" spans="1:9">
      <c r="A17" s="26"/>
      <c r="B17" s="27" t="s">
        <v>34</v>
      </c>
      <c r="C17" s="28" t="s">
        <v>43</v>
      </c>
      <c r="D17" s="29" t="s">
        <v>70</v>
      </c>
      <c r="E17" s="30" t="s">
        <v>71</v>
      </c>
      <c r="F17" s="30" t="s">
        <v>72</v>
      </c>
      <c r="G17" s="31">
        <v>5</v>
      </c>
      <c r="H17" s="31">
        <v>3</v>
      </c>
      <c r="I17" s="29" t="s">
        <v>73</v>
      </c>
    </row>
    <row r="18" ht="16.5" spans="1:9">
      <c r="A18" s="26"/>
      <c r="B18" s="27" t="s">
        <v>34</v>
      </c>
      <c r="C18" s="28" t="s">
        <v>45</v>
      </c>
      <c r="D18" s="39" t="s">
        <v>74</v>
      </c>
      <c r="E18" s="39" t="s">
        <v>75</v>
      </c>
      <c r="F18" s="39" t="s">
        <v>76</v>
      </c>
      <c r="G18" s="31">
        <v>5</v>
      </c>
      <c r="H18" s="31">
        <v>5</v>
      </c>
      <c r="I18" s="36"/>
    </row>
    <row r="19" ht="16.5" spans="1:9">
      <c r="A19" s="26"/>
      <c r="B19" s="27" t="s">
        <v>48</v>
      </c>
      <c r="C19" s="28" t="s">
        <v>49</v>
      </c>
      <c r="D19" s="30" t="s">
        <v>38</v>
      </c>
      <c r="E19" s="30" t="s">
        <v>38</v>
      </c>
      <c r="F19" s="30" t="s">
        <v>38</v>
      </c>
      <c r="G19" s="31">
        <v>0</v>
      </c>
      <c r="H19" s="31">
        <v>0</v>
      </c>
      <c r="I19" s="36"/>
    </row>
    <row r="20" ht="16.5" spans="1:9">
      <c r="A20" s="26"/>
      <c r="B20" s="27"/>
      <c r="C20" s="28" t="s">
        <v>50</v>
      </c>
      <c r="D20" s="30" t="s">
        <v>77</v>
      </c>
      <c r="E20" s="30" t="s">
        <v>78</v>
      </c>
      <c r="F20" s="7" t="s">
        <v>79</v>
      </c>
      <c r="G20" s="31">
        <v>10</v>
      </c>
      <c r="H20" s="31">
        <v>10</v>
      </c>
      <c r="I20" s="36"/>
    </row>
    <row r="21" ht="42" customHeight="1" spans="1:9">
      <c r="A21" s="26"/>
      <c r="B21" s="27" t="s">
        <v>48</v>
      </c>
      <c r="C21" s="28" t="s">
        <v>50</v>
      </c>
      <c r="D21" s="29" t="s">
        <v>80</v>
      </c>
      <c r="E21" s="30" t="s">
        <v>81</v>
      </c>
      <c r="F21" s="7" t="s">
        <v>79</v>
      </c>
      <c r="G21" s="31">
        <v>10</v>
      </c>
      <c r="H21" s="31">
        <v>10</v>
      </c>
      <c r="I21" s="36"/>
    </row>
    <row r="22" ht="16.5" spans="1:9">
      <c r="A22" s="26"/>
      <c r="B22" s="27" t="s">
        <v>48</v>
      </c>
      <c r="C22" s="28" t="s">
        <v>51</v>
      </c>
      <c r="D22" s="30" t="s">
        <v>38</v>
      </c>
      <c r="E22" s="30" t="s">
        <v>38</v>
      </c>
      <c r="F22" s="30" t="s">
        <v>38</v>
      </c>
      <c r="G22" s="31">
        <v>0</v>
      </c>
      <c r="H22" s="31">
        <v>0</v>
      </c>
      <c r="I22" s="36"/>
    </row>
    <row r="23" ht="16.5" spans="1:9">
      <c r="A23" s="26"/>
      <c r="B23" s="27"/>
      <c r="C23" s="28" t="s">
        <v>52</v>
      </c>
      <c r="D23" s="30" t="s">
        <v>82</v>
      </c>
      <c r="E23" s="30" t="s">
        <v>83</v>
      </c>
      <c r="F23" s="39" t="s">
        <v>84</v>
      </c>
      <c r="G23" s="31">
        <v>10</v>
      </c>
      <c r="H23" s="31">
        <v>10</v>
      </c>
      <c r="I23" s="36"/>
    </row>
    <row r="24" ht="49.5" spans="1:9">
      <c r="A24" s="26"/>
      <c r="B24" s="27" t="s">
        <v>48</v>
      </c>
      <c r="C24" s="28" t="s">
        <v>52</v>
      </c>
      <c r="D24" s="29" t="s">
        <v>85</v>
      </c>
      <c r="E24" s="29" t="s">
        <v>86</v>
      </c>
      <c r="F24" s="39" t="s">
        <v>84</v>
      </c>
      <c r="G24" s="31">
        <v>5</v>
      </c>
      <c r="H24" s="31">
        <v>5</v>
      </c>
      <c r="I24" s="36"/>
    </row>
    <row r="25" ht="16.5" spans="1:9">
      <c r="A25" s="32"/>
      <c r="B25" s="18" t="s">
        <v>55</v>
      </c>
      <c r="C25" s="19"/>
      <c r="D25" s="19"/>
      <c r="E25" s="19"/>
      <c r="F25" s="20"/>
      <c r="G25" s="32">
        <f ca="1">G5+SUM(INDIRECT("G12:G"&amp;ROW()-1))</f>
        <v>100</v>
      </c>
      <c r="H25" s="7">
        <f ca="1">I5+SUM(INDIRECT("H12:H"&amp;ROW()-1))</f>
        <v>98</v>
      </c>
      <c r="I25" s="3" t="s">
        <v>17</v>
      </c>
    </row>
    <row r="26" spans="1:9">
      <c r="A26" s="33" t="s">
        <v>56</v>
      </c>
      <c r="B26" s="33"/>
      <c r="C26" s="33"/>
      <c r="D26" s="33"/>
      <c r="E26" s="33"/>
      <c r="F26" s="33"/>
      <c r="G26" s="33"/>
      <c r="H26" s="33"/>
      <c r="I26" s="33"/>
    </row>
    <row r="27" spans="1:9">
      <c r="A27" s="34"/>
      <c r="B27" s="34"/>
      <c r="C27" s="34"/>
      <c r="D27" s="34"/>
      <c r="E27" s="34"/>
      <c r="F27" s="34"/>
      <c r="G27" s="34"/>
      <c r="H27" s="34"/>
      <c r="I27" s="34"/>
    </row>
    <row r="28" spans="1:9">
      <c r="A28" s="34"/>
      <c r="B28" s="34"/>
      <c r="C28" s="34"/>
      <c r="D28" s="34"/>
      <c r="E28" s="34"/>
      <c r="F28" s="34"/>
      <c r="G28" s="34"/>
      <c r="H28" s="34"/>
      <c r="I28" s="34"/>
    </row>
    <row r="29" spans="1:9">
      <c r="A29" s="34"/>
      <c r="B29" s="34"/>
      <c r="C29" s="34"/>
      <c r="D29" s="34"/>
      <c r="E29" s="34"/>
      <c r="F29" s="34"/>
      <c r="G29" s="34"/>
      <c r="H29" s="34"/>
      <c r="I29" s="34"/>
    </row>
    <row r="30" spans="1:9">
      <c r="A30" s="34"/>
      <c r="B30" s="34"/>
      <c r="C30" s="34"/>
      <c r="D30" s="34"/>
      <c r="E30" s="34"/>
      <c r="F30" s="34"/>
      <c r="G30" s="34"/>
      <c r="H30" s="34"/>
      <c r="I30" s="34"/>
    </row>
  </sheetData>
  <mergeCells count="26">
    <mergeCell ref="A1:I1"/>
    <mergeCell ref="B2:E2"/>
    <mergeCell ref="G2:I2"/>
    <mergeCell ref="B3:E3"/>
    <mergeCell ref="G3:I3"/>
    <mergeCell ref="B4:C4"/>
    <mergeCell ref="B5:C5"/>
    <mergeCell ref="B6:C6"/>
    <mergeCell ref="B7:C7"/>
    <mergeCell ref="B8:C8"/>
    <mergeCell ref="B9:E9"/>
    <mergeCell ref="F9:I9"/>
    <mergeCell ref="B10:E10"/>
    <mergeCell ref="F10:I10"/>
    <mergeCell ref="B25:F25"/>
    <mergeCell ref="A4:A8"/>
    <mergeCell ref="A9:A10"/>
    <mergeCell ref="A11:A24"/>
    <mergeCell ref="B12:B18"/>
    <mergeCell ref="B19:B24"/>
    <mergeCell ref="C12:C13"/>
    <mergeCell ref="C14:C15"/>
    <mergeCell ref="C16:C17"/>
    <mergeCell ref="C20:C21"/>
    <mergeCell ref="C23:C24"/>
    <mergeCell ref="A26:I30"/>
  </mergeCells>
  <pageMargins left="0.7" right="0.7" top="0.75" bottom="0.75" header="0.3" footer="0.3"/>
  <pageSetup paperSize="9" scale="7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topLeftCell="A8" workbookViewId="0">
      <selection activeCell="E14" sqref="E14"/>
    </sheetView>
  </sheetViews>
  <sheetFormatPr defaultColWidth="9" defaultRowHeight="13.5"/>
  <cols>
    <col min="1" max="1" width="13.75" customWidth="1"/>
    <col min="2" max="2" width="9.875" customWidth="1"/>
    <col min="3" max="3" width="12.25" customWidth="1"/>
    <col min="4" max="4" width="17.125" customWidth="1"/>
    <col min="5" max="5" width="16.875" customWidth="1"/>
    <col min="6" max="6" width="17.375" customWidth="1"/>
    <col min="7" max="7" width="5.75" customWidth="1"/>
    <col min="8" max="8" width="7" customWidth="1"/>
    <col min="9" max="9" width="23.375" customWidth="1"/>
  </cols>
  <sheetData>
    <row r="1" ht="21" spans="1:9">
      <c r="A1" s="2" t="s">
        <v>0</v>
      </c>
      <c r="B1" s="2"/>
      <c r="C1" s="2"/>
      <c r="D1" s="2"/>
      <c r="E1" s="2"/>
      <c r="F1" s="2"/>
      <c r="G1" s="2"/>
      <c r="H1" s="2"/>
      <c r="I1" s="2"/>
    </row>
    <row r="2" s="1" customFormat="1" ht="33" customHeight="1" spans="1:9">
      <c r="A2" s="3" t="s">
        <v>1</v>
      </c>
      <c r="B2" s="4" t="s">
        <v>87</v>
      </c>
      <c r="C2" s="5"/>
      <c r="D2" s="5"/>
      <c r="E2" s="6"/>
      <c r="F2" s="3" t="s">
        <v>3</v>
      </c>
      <c r="G2" s="7">
        <v>200050</v>
      </c>
      <c r="H2" s="7"/>
      <c r="I2" s="7"/>
    </row>
    <row r="3" s="1" customFormat="1" ht="33" customHeight="1" spans="1:9">
      <c r="A3" s="3" t="s">
        <v>4</v>
      </c>
      <c r="B3" s="4" t="s">
        <v>5</v>
      </c>
      <c r="C3" s="5"/>
      <c r="D3" s="5"/>
      <c r="E3" s="6"/>
      <c r="F3" s="3" t="s">
        <v>6</v>
      </c>
      <c r="G3" s="7"/>
      <c r="H3" s="7"/>
      <c r="I3" s="7"/>
    </row>
    <row r="4" s="1" customFormat="1" ht="27" customHeight="1" spans="1:9">
      <c r="A4" s="8" t="s">
        <v>8</v>
      </c>
      <c r="B4" s="9"/>
      <c r="C4" s="9"/>
      <c r="D4" s="7" t="s">
        <v>9</v>
      </c>
      <c r="E4" s="7" t="s">
        <v>10</v>
      </c>
      <c r="F4" s="7" t="s">
        <v>11</v>
      </c>
      <c r="G4" s="7" t="s">
        <v>12</v>
      </c>
      <c r="H4" s="7" t="s">
        <v>13</v>
      </c>
      <c r="I4" s="7" t="s">
        <v>14</v>
      </c>
    </row>
    <row r="5" s="1" customFormat="1" ht="27" customHeight="1" spans="1:9">
      <c r="A5" s="10"/>
      <c r="B5" s="7" t="s">
        <v>15</v>
      </c>
      <c r="C5" s="7"/>
      <c r="D5" s="11">
        <v>46000</v>
      </c>
      <c r="E5" s="11">
        <f>SUM(E6:E8)</f>
        <v>108050</v>
      </c>
      <c r="F5" s="11">
        <f>SUM(F6:F8)</f>
        <v>103897</v>
      </c>
      <c r="G5" s="12">
        <v>10</v>
      </c>
      <c r="H5" s="11">
        <f t="shared" ref="H5:H8" si="0">IF(AND(E5=0,F5=0),1,IF(E5=0,0,ROUND(F5/E5,2)))</f>
        <v>0.96</v>
      </c>
      <c r="I5" s="35">
        <f>ROUND(H5*G5,2)</f>
        <v>9.6</v>
      </c>
    </row>
    <row r="6" s="1" customFormat="1" ht="27" customHeight="1" spans="1:9">
      <c r="A6" s="10"/>
      <c r="B6" s="13" t="s">
        <v>16</v>
      </c>
      <c r="C6" s="14"/>
      <c r="D6" s="11">
        <v>46000</v>
      </c>
      <c r="E6" s="11">
        <v>108050</v>
      </c>
      <c r="F6" s="11">
        <v>103897</v>
      </c>
      <c r="G6" s="3" t="s">
        <v>17</v>
      </c>
      <c r="H6" s="11">
        <f t="shared" si="0"/>
        <v>0.96</v>
      </c>
      <c r="I6" s="3" t="s">
        <v>17</v>
      </c>
    </row>
    <row r="7" s="1" customFormat="1" ht="27" customHeight="1" spans="1:9">
      <c r="A7" s="10"/>
      <c r="B7" s="13" t="s">
        <v>18</v>
      </c>
      <c r="C7" s="14"/>
      <c r="D7" s="11">
        <v>0</v>
      </c>
      <c r="E7" s="11">
        <v>0</v>
      </c>
      <c r="F7" s="11">
        <v>0</v>
      </c>
      <c r="G7" s="3" t="s">
        <v>17</v>
      </c>
      <c r="H7" s="11">
        <f t="shared" si="0"/>
        <v>1</v>
      </c>
      <c r="I7" s="3" t="s">
        <v>17</v>
      </c>
    </row>
    <row r="8" s="1" customFormat="1" ht="27" customHeight="1" spans="1:9">
      <c r="A8" s="15"/>
      <c r="B8" s="16" t="s">
        <v>19</v>
      </c>
      <c r="C8" s="16"/>
      <c r="D8" s="11">
        <f>D5-D6-D7</f>
        <v>0</v>
      </c>
      <c r="E8" s="11">
        <v>0</v>
      </c>
      <c r="F8" s="11">
        <v>0</v>
      </c>
      <c r="G8" s="3" t="s">
        <v>17</v>
      </c>
      <c r="H8" s="11">
        <f t="shared" si="0"/>
        <v>1</v>
      </c>
      <c r="I8" s="3" t="s">
        <v>17</v>
      </c>
    </row>
    <row r="9" s="1" customFormat="1" ht="25" customHeight="1" spans="1:9">
      <c r="A9" s="17" t="s">
        <v>20</v>
      </c>
      <c r="B9" s="18" t="s">
        <v>21</v>
      </c>
      <c r="C9" s="19"/>
      <c r="D9" s="19"/>
      <c r="E9" s="20"/>
      <c r="F9" s="3" t="s">
        <v>22</v>
      </c>
      <c r="G9" s="3"/>
      <c r="H9" s="3"/>
      <c r="I9" s="3"/>
    </row>
    <row r="10" s="1" customFormat="1" ht="39" customHeight="1" spans="1:9">
      <c r="A10" s="17"/>
      <c r="B10" s="21" t="s">
        <v>88</v>
      </c>
      <c r="C10" s="22"/>
      <c r="D10" s="22"/>
      <c r="E10" s="23"/>
      <c r="F10" s="40" t="s">
        <v>89</v>
      </c>
      <c r="G10" s="41"/>
      <c r="H10" s="41"/>
      <c r="I10" s="43"/>
    </row>
    <row r="11" s="1" customFormat="1" ht="39" customHeight="1" spans="1:9">
      <c r="A11" s="17" t="s">
        <v>25</v>
      </c>
      <c r="B11" s="25" t="s">
        <v>26</v>
      </c>
      <c r="C11" s="25" t="s">
        <v>27</v>
      </c>
      <c r="D11" s="7" t="s">
        <v>28</v>
      </c>
      <c r="E11" s="7" t="s">
        <v>29</v>
      </c>
      <c r="F11" s="7" t="s">
        <v>30</v>
      </c>
      <c r="G11" s="7" t="s">
        <v>31</v>
      </c>
      <c r="H11" s="7" t="s">
        <v>32</v>
      </c>
      <c r="I11" s="7" t="s">
        <v>33</v>
      </c>
    </row>
    <row r="12" s="1" customFormat="1" ht="39" customHeight="1" spans="1:9">
      <c r="A12" s="26"/>
      <c r="B12" s="27" t="s">
        <v>34</v>
      </c>
      <c r="C12" s="28" t="s">
        <v>35</v>
      </c>
      <c r="D12" s="29" t="s">
        <v>90</v>
      </c>
      <c r="E12" s="30" t="s">
        <v>91</v>
      </c>
      <c r="F12" s="30" t="s">
        <v>92</v>
      </c>
      <c r="G12" s="31">
        <v>15</v>
      </c>
      <c r="H12" s="31">
        <v>15</v>
      </c>
      <c r="I12" s="36"/>
    </row>
    <row r="13" s="1" customFormat="1" ht="39" customHeight="1" spans="1:9">
      <c r="A13" s="26"/>
      <c r="B13" s="27" t="s">
        <v>34</v>
      </c>
      <c r="C13" s="28" t="s">
        <v>40</v>
      </c>
      <c r="D13" s="29" t="s">
        <v>93</v>
      </c>
      <c r="E13" s="30" t="s">
        <v>42</v>
      </c>
      <c r="F13" s="30" t="s">
        <v>42</v>
      </c>
      <c r="G13" s="31">
        <v>15</v>
      </c>
      <c r="H13" s="31">
        <v>15</v>
      </c>
      <c r="I13" s="36"/>
    </row>
    <row r="14" s="1" customFormat="1" ht="39" customHeight="1" spans="1:9">
      <c r="A14" s="26"/>
      <c r="B14" s="27" t="s">
        <v>34</v>
      </c>
      <c r="C14" s="28" t="s">
        <v>43</v>
      </c>
      <c r="D14" s="29" t="s">
        <v>94</v>
      </c>
      <c r="E14" s="30" t="s">
        <v>95</v>
      </c>
      <c r="F14" s="30" t="s">
        <v>96</v>
      </c>
      <c r="G14" s="31">
        <v>15</v>
      </c>
      <c r="H14" s="31">
        <v>15</v>
      </c>
      <c r="I14" s="36"/>
    </row>
    <row r="15" s="1" customFormat="1" ht="39" customHeight="1" spans="1:9">
      <c r="A15" s="26"/>
      <c r="B15" s="27" t="s">
        <v>34</v>
      </c>
      <c r="C15" s="28" t="s">
        <v>45</v>
      </c>
      <c r="D15" s="42" t="s">
        <v>97</v>
      </c>
      <c r="E15" s="32" t="s">
        <v>98</v>
      </c>
      <c r="F15" s="3" t="s">
        <v>99</v>
      </c>
      <c r="G15" s="31">
        <v>5</v>
      </c>
      <c r="H15" s="31">
        <v>5</v>
      </c>
      <c r="I15" s="36"/>
    </row>
    <row r="16" s="1" customFormat="1" ht="39" customHeight="1" spans="1:9">
      <c r="A16" s="26"/>
      <c r="B16" s="27" t="s">
        <v>48</v>
      </c>
      <c r="C16" s="28" t="s">
        <v>49</v>
      </c>
      <c r="D16" s="30" t="s">
        <v>38</v>
      </c>
      <c r="E16" s="30" t="s">
        <v>38</v>
      </c>
      <c r="F16" s="30" t="s">
        <v>38</v>
      </c>
      <c r="G16" s="31">
        <v>0</v>
      </c>
      <c r="H16" s="31">
        <v>0</v>
      </c>
      <c r="I16" s="36"/>
    </row>
    <row r="17" s="1" customFormat="1" ht="39" customHeight="1" spans="1:9">
      <c r="A17" s="26"/>
      <c r="B17" s="27" t="s">
        <v>48</v>
      </c>
      <c r="C17" s="28" t="s">
        <v>50</v>
      </c>
      <c r="D17" s="3" t="s">
        <v>100</v>
      </c>
      <c r="E17" s="3" t="s">
        <v>101</v>
      </c>
      <c r="F17" s="3" t="s">
        <v>79</v>
      </c>
      <c r="G17" s="31">
        <v>10</v>
      </c>
      <c r="H17" s="31">
        <v>10</v>
      </c>
      <c r="I17" s="36"/>
    </row>
    <row r="18" s="1" customFormat="1" ht="39" customHeight="1" spans="1:9">
      <c r="A18" s="26"/>
      <c r="B18" s="27" t="s">
        <v>48</v>
      </c>
      <c r="C18" s="28" t="s">
        <v>51</v>
      </c>
      <c r="D18" s="3" t="s">
        <v>38</v>
      </c>
      <c r="E18" s="3" t="s">
        <v>38</v>
      </c>
      <c r="F18" s="30" t="s">
        <v>38</v>
      </c>
      <c r="G18" s="31">
        <v>0</v>
      </c>
      <c r="H18" s="31">
        <v>0</v>
      </c>
      <c r="I18" s="36"/>
    </row>
    <row r="19" s="1" customFormat="1" ht="39" customHeight="1" spans="1:9">
      <c r="A19" s="26"/>
      <c r="B19" s="27" t="s">
        <v>48</v>
      </c>
      <c r="C19" s="28" t="s">
        <v>52</v>
      </c>
      <c r="D19" s="30" t="s">
        <v>102</v>
      </c>
      <c r="E19" s="30" t="s">
        <v>103</v>
      </c>
      <c r="F19" s="30" t="s">
        <v>42</v>
      </c>
      <c r="G19" s="31">
        <v>30</v>
      </c>
      <c r="H19" s="31">
        <v>30</v>
      </c>
      <c r="I19" s="36"/>
    </row>
    <row r="20" s="1" customFormat="1" ht="39" customHeight="1" spans="1:9">
      <c r="A20" s="32"/>
      <c r="B20" s="18" t="s">
        <v>55</v>
      </c>
      <c r="C20" s="19"/>
      <c r="D20" s="19"/>
      <c r="E20" s="19"/>
      <c r="F20" s="20"/>
      <c r="G20" s="32">
        <f ca="1">G5+SUM(INDIRECT("G12:G"&amp;ROW()-1))</f>
        <v>100</v>
      </c>
      <c r="H20" s="7">
        <f ca="1">I5+SUM(INDIRECT("H12:H"&amp;ROW()-1))</f>
        <v>99.6</v>
      </c>
      <c r="I20" s="3" t="s">
        <v>17</v>
      </c>
    </row>
    <row r="21" s="1" customFormat="1" ht="38" customHeight="1" spans="1:9">
      <c r="A21" s="33" t="s">
        <v>56</v>
      </c>
      <c r="B21" s="33"/>
      <c r="C21" s="33"/>
      <c r="D21" s="33"/>
      <c r="E21" s="33"/>
      <c r="F21" s="33"/>
      <c r="G21" s="33"/>
      <c r="H21" s="33"/>
      <c r="I21" s="33"/>
    </row>
    <row r="22" spans="1:9">
      <c r="A22" s="34"/>
      <c r="B22" s="34"/>
      <c r="C22" s="34"/>
      <c r="D22" s="34"/>
      <c r="E22" s="34"/>
      <c r="F22" s="34"/>
      <c r="G22" s="34"/>
      <c r="H22" s="34"/>
      <c r="I22" s="34"/>
    </row>
    <row r="23" spans="1:9">
      <c r="A23" s="34"/>
      <c r="B23" s="34"/>
      <c r="C23" s="34"/>
      <c r="D23" s="34"/>
      <c r="E23" s="34"/>
      <c r="F23" s="34"/>
      <c r="G23" s="34"/>
      <c r="H23" s="34"/>
      <c r="I23" s="34"/>
    </row>
    <row r="24" spans="1:9">
      <c r="A24" s="34"/>
      <c r="B24" s="34"/>
      <c r="C24" s="34"/>
      <c r="D24" s="34"/>
      <c r="E24" s="34"/>
      <c r="F24" s="34"/>
      <c r="G24" s="34"/>
      <c r="H24" s="34"/>
      <c r="I24" s="34"/>
    </row>
    <row r="25" spans="1:9">
      <c r="A25" s="34"/>
      <c r="B25" s="34"/>
      <c r="C25" s="34"/>
      <c r="D25" s="34"/>
      <c r="E25" s="34"/>
      <c r="F25" s="34"/>
      <c r="G25" s="34"/>
      <c r="H25" s="34"/>
      <c r="I25" s="34"/>
    </row>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 ref="A21:I25"/>
  </mergeCells>
  <pageMargins left="0.7" right="0.7" top="0.75" bottom="0.75" header="0.3" footer="0.3"/>
  <pageSetup paperSize="9" scale="72"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selection activeCell="B11" sqref="B$1:B$1048576"/>
    </sheetView>
  </sheetViews>
  <sheetFormatPr defaultColWidth="9" defaultRowHeight="13.5"/>
  <cols>
    <col min="2" max="2" width="10.875" customWidth="1"/>
    <col min="3" max="3" width="12.875" customWidth="1"/>
    <col min="4" max="4" width="17.125" customWidth="1"/>
    <col min="5" max="5" width="13.375" customWidth="1"/>
    <col min="6" max="6" width="11.5" customWidth="1"/>
    <col min="7" max="7" width="5.75" customWidth="1"/>
    <col min="8" max="8" width="7" customWidth="1"/>
    <col min="9" max="9" width="23.375" customWidth="1"/>
  </cols>
  <sheetData>
    <row r="1" ht="21" spans="1:9">
      <c r="A1" s="2" t="s">
        <v>0</v>
      </c>
      <c r="B1" s="2"/>
      <c r="C1" s="2"/>
      <c r="D1" s="2"/>
      <c r="E1" s="2"/>
      <c r="F1" s="2"/>
      <c r="G1" s="2"/>
      <c r="H1" s="2"/>
      <c r="I1" s="2"/>
    </row>
    <row r="2" s="1" customFormat="1" ht="27" customHeight="1" spans="1:9">
      <c r="A2" s="3" t="s">
        <v>1</v>
      </c>
      <c r="B2" s="4" t="s">
        <v>104</v>
      </c>
      <c r="C2" s="5"/>
      <c r="D2" s="5"/>
      <c r="E2" s="6"/>
      <c r="F2" s="3" t="s">
        <v>3</v>
      </c>
      <c r="G2" s="7">
        <v>993679.14</v>
      </c>
      <c r="H2" s="7"/>
      <c r="I2" s="7"/>
    </row>
    <row r="3" s="1" customFormat="1" ht="27" customHeight="1" spans="1:9">
      <c r="A3" s="3" t="s">
        <v>4</v>
      </c>
      <c r="B3" s="4" t="s">
        <v>5</v>
      </c>
      <c r="C3" s="5"/>
      <c r="D3" s="5"/>
      <c r="E3" s="6"/>
      <c r="F3" s="3" t="s">
        <v>6</v>
      </c>
      <c r="G3" s="7"/>
      <c r="H3" s="7"/>
      <c r="I3" s="7"/>
    </row>
    <row r="4" s="1" customFormat="1" ht="27" customHeight="1" spans="1:9">
      <c r="A4" s="8" t="s">
        <v>8</v>
      </c>
      <c r="B4" s="9"/>
      <c r="C4" s="9"/>
      <c r="D4" s="7" t="s">
        <v>9</v>
      </c>
      <c r="E4" s="7" t="s">
        <v>10</v>
      </c>
      <c r="F4" s="7" t="s">
        <v>11</v>
      </c>
      <c r="G4" s="7" t="s">
        <v>12</v>
      </c>
      <c r="H4" s="7" t="s">
        <v>13</v>
      </c>
      <c r="I4" s="7" t="s">
        <v>14</v>
      </c>
    </row>
    <row r="5" s="1" customFormat="1" ht="27" customHeight="1" spans="1:9">
      <c r="A5" s="10"/>
      <c r="B5" s="7" t="s">
        <v>15</v>
      </c>
      <c r="C5" s="7"/>
      <c r="D5" s="11">
        <v>250000</v>
      </c>
      <c r="E5" s="11">
        <f>SUM(E6:E8)</f>
        <v>493679.14</v>
      </c>
      <c r="F5" s="11">
        <f>SUM(F6:F8)</f>
        <v>484260</v>
      </c>
      <c r="G5" s="12">
        <v>10</v>
      </c>
      <c r="H5" s="11">
        <f t="shared" ref="H5:H8" si="0">IF(AND(E5=0,F5=0),1,IF(E5=0,0,ROUND(F5/E5,2)))</f>
        <v>0.98</v>
      </c>
      <c r="I5" s="35">
        <f>ROUND(H5*G5,2)</f>
        <v>9.8</v>
      </c>
    </row>
    <row r="6" s="1" customFormat="1" ht="27" customHeight="1" spans="1:9">
      <c r="A6" s="10"/>
      <c r="B6" s="13" t="s">
        <v>16</v>
      </c>
      <c r="C6" s="14"/>
      <c r="D6" s="11">
        <v>250000</v>
      </c>
      <c r="E6" s="11">
        <v>493679.14</v>
      </c>
      <c r="F6" s="11">
        <v>484260</v>
      </c>
      <c r="G6" s="3" t="s">
        <v>17</v>
      </c>
      <c r="H6" s="11">
        <f t="shared" si="0"/>
        <v>0.98</v>
      </c>
      <c r="I6" s="3" t="s">
        <v>17</v>
      </c>
    </row>
    <row r="7" s="1" customFormat="1" ht="27" customHeight="1" spans="1:9">
      <c r="A7" s="10"/>
      <c r="B7" s="13" t="s">
        <v>18</v>
      </c>
      <c r="C7" s="14"/>
      <c r="D7" s="11">
        <v>0</v>
      </c>
      <c r="E7" s="11">
        <v>0</v>
      </c>
      <c r="F7" s="11">
        <v>0</v>
      </c>
      <c r="G7" s="3" t="s">
        <v>17</v>
      </c>
      <c r="H7" s="11">
        <f t="shared" si="0"/>
        <v>1</v>
      </c>
      <c r="I7" s="3" t="s">
        <v>17</v>
      </c>
    </row>
    <row r="8" s="1" customFormat="1" ht="27" customHeight="1" spans="1:9">
      <c r="A8" s="15"/>
      <c r="B8" s="16" t="s">
        <v>19</v>
      </c>
      <c r="C8" s="16"/>
      <c r="D8" s="11">
        <f>D5-D6-D7</f>
        <v>0</v>
      </c>
      <c r="E8" s="11">
        <v>0</v>
      </c>
      <c r="F8" s="11">
        <v>0</v>
      </c>
      <c r="G8" s="3" t="s">
        <v>17</v>
      </c>
      <c r="H8" s="11">
        <f t="shared" si="0"/>
        <v>1</v>
      </c>
      <c r="I8" s="3" t="s">
        <v>17</v>
      </c>
    </row>
    <row r="9" s="1" customFormat="1" ht="27" customHeight="1" spans="1:9">
      <c r="A9" s="17" t="s">
        <v>20</v>
      </c>
      <c r="B9" s="18" t="s">
        <v>21</v>
      </c>
      <c r="C9" s="19"/>
      <c r="D9" s="19"/>
      <c r="E9" s="20"/>
      <c r="F9" s="3" t="s">
        <v>22</v>
      </c>
      <c r="G9" s="3"/>
      <c r="H9" s="3"/>
      <c r="I9" s="3"/>
    </row>
    <row r="10" s="1" customFormat="1" ht="56" customHeight="1" spans="1:9">
      <c r="A10" s="17"/>
      <c r="B10" s="21" t="s">
        <v>105</v>
      </c>
      <c r="C10" s="22"/>
      <c r="D10" s="22"/>
      <c r="E10" s="23"/>
      <c r="F10" s="24" t="s">
        <v>106</v>
      </c>
      <c r="G10" s="24"/>
      <c r="H10" s="24"/>
      <c r="I10" s="24"/>
    </row>
    <row r="11" s="1" customFormat="1" ht="33" customHeight="1" spans="1:9">
      <c r="A11" s="17" t="s">
        <v>25</v>
      </c>
      <c r="B11" s="25" t="s">
        <v>26</v>
      </c>
      <c r="C11" s="25" t="s">
        <v>27</v>
      </c>
      <c r="D11" s="7" t="s">
        <v>28</v>
      </c>
      <c r="E11" s="7" t="s">
        <v>29</v>
      </c>
      <c r="F11" s="7" t="s">
        <v>30</v>
      </c>
      <c r="G11" s="7" t="s">
        <v>31</v>
      </c>
      <c r="H11" s="7" t="s">
        <v>32</v>
      </c>
      <c r="I11" s="7" t="s">
        <v>33</v>
      </c>
    </row>
    <row r="12" s="1" customFormat="1" ht="33" customHeight="1" spans="1:9">
      <c r="A12" s="26"/>
      <c r="B12" s="27" t="s">
        <v>34</v>
      </c>
      <c r="C12" s="28" t="s">
        <v>35</v>
      </c>
      <c r="D12" s="30" t="s">
        <v>107</v>
      </c>
      <c r="E12" s="30" t="s">
        <v>108</v>
      </c>
      <c r="F12" s="30" t="s">
        <v>109</v>
      </c>
      <c r="G12" s="31">
        <v>10</v>
      </c>
      <c r="H12" s="31">
        <v>10</v>
      </c>
      <c r="I12" s="36"/>
    </row>
    <row r="13" s="1" customFormat="1" ht="33" customHeight="1" spans="1:9">
      <c r="A13" s="26"/>
      <c r="B13" s="27"/>
      <c r="C13" s="28" t="s">
        <v>40</v>
      </c>
      <c r="D13" s="30" t="s">
        <v>110</v>
      </c>
      <c r="E13" s="30" t="s">
        <v>42</v>
      </c>
      <c r="F13" s="30" t="s">
        <v>42</v>
      </c>
      <c r="G13" s="31">
        <v>10</v>
      </c>
      <c r="H13" s="31">
        <v>10</v>
      </c>
      <c r="I13" s="36"/>
    </row>
    <row r="14" s="1" customFormat="1" ht="33" customHeight="1" spans="1:9">
      <c r="A14" s="26"/>
      <c r="B14" s="27" t="s">
        <v>34</v>
      </c>
      <c r="C14" s="28" t="s">
        <v>40</v>
      </c>
      <c r="D14" s="30" t="s">
        <v>111</v>
      </c>
      <c r="E14" s="30" t="s">
        <v>112</v>
      </c>
      <c r="F14" s="30" t="s">
        <v>113</v>
      </c>
      <c r="G14" s="31">
        <v>10</v>
      </c>
      <c r="H14" s="31">
        <v>10</v>
      </c>
      <c r="I14" s="36"/>
    </row>
    <row r="15" s="1" customFormat="1" ht="33" customHeight="1" spans="1:9">
      <c r="A15" s="26"/>
      <c r="B15" s="27" t="s">
        <v>34</v>
      </c>
      <c r="C15" s="28" t="s">
        <v>43</v>
      </c>
      <c r="D15" s="30" t="s">
        <v>44</v>
      </c>
      <c r="E15" s="30" t="s">
        <v>54</v>
      </c>
      <c r="F15" s="30" t="s">
        <v>114</v>
      </c>
      <c r="G15" s="31">
        <v>10</v>
      </c>
      <c r="H15" s="31">
        <v>10</v>
      </c>
      <c r="I15" s="36"/>
    </row>
    <row r="16" s="1" customFormat="1" ht="33" customHeight="1" spans="1:9">
      <c r="A16" s="26"/>
      <c r="B16" s="27" t="s">
        <v>34</v>
      </c>
      <c r="C16" s="28" t="s">
        <v>45</v>
      </c>
      <c r="D16" s="39" t="s">
        <v>115</v>
      </c>
      <c r="E16" s="39" t="s">
        <v>116</v>
      </c>
      <c r="F16" s="7" t="s">
        <v>117</v>
      </c>
      <c r="G16" s="31">
        <v>10</v>
      </c>
      <c r="H16" s="31">
        <v>10</v>
      </c>
      <c r="I16" s="36"/>
    </row>
    <row r="17" s="1" customFormat="1" ht="33" customHeight="1" spans="1:9">
      <c r="A17" s="26"/>
      <c r="B17" s="27" t="s">
        <v>48</v>
      </c>
      <c r="C17" s="28" t="s">
        <v>49</v>
      </c>
      <c r="D17" s="3" t="s">
        <v>38</v>
      </c>
      <c r="E17" s="3" t="s">
        <v>38</v>
      </c>
      <c r="F17" s="30" t="s">
        <v>38</v>
      </c>
      <c r="G17" s="31">
        <v>0</v>
      </c>
      <c r="H17" s="31">
        <v>0</v>
      </c>
      <c r="I17" s="36"/>
    </row>
    <row r="18" s="1" customFormat="1" ht="33" customHeight="1" spans="1:9">
      <c r="A18" s="26"/>
      <c r="B18" s="27" t="s">
        <v>48</v>
      </c>
      <c r="C18" s="28" t="s">
        <v>50</v>
      </c>
      <c r="D18" s="7" t="s">
        <v>118</v>
      </c>
      <c r="E18" s="7" t="s">
        <v>101</v>
      </c>
      <c r="F18" s="7" t="s">
        <v>119</v>
      </c>
      <c r="G18" s="31">
        <v>20</v>
      </c>
      <c r="H18" s="31">
        <v>20</v>
      </c>
      <c r="I18" s="36"/>
    </row>
    <row r="19" s="1" customFormat="1" ht="33" customHeight="1" spans="1:9">
      <c r="A19" s="26"/>
      <c r="B19" s="27" t="s">
        <v>48</v>
      </c>
      <c r="C19" s="28" t="s">
        <v>51</v>
      </c>
      <c r="D19" s="7" t="s">
        <v>38</v>
      </c>
      <c r="E19" s="7" t="s">
        <v>38</v>
      </c>
      <c r="F19" s="30" t="s">
        <v>38</v>
      </c>
      <c r="G19" s="31">
        <v>0</v>
      </c>
      <c r="H19" s="31">
        <v>0</v>
      </c>
      <c r="I19" s="36"/>
    </row>
    <row r="20" s="1" customFormat="1" ht="33" customHeight="1" spans="1:9">
      <c r="A20" s="26"/>
      <c r="B20" s="27" t="s">
        <v>48</v>
      </c>
      <c r="C20" s="28" t="s">
        <v>52</v>
      </c>
      <c r="D20" s="30" t="s">
        <v>120</v>
      </c>
      <c r="E20" s="30" t="s">
        <v>54</v>
      </c>
      <c r="F20" s="30" t="s">
        <v>42</v>
      </c>
      <c r="G20" s="31">
        <v>20</v>
      </c>
      <c r="H20" s="31">
        <v>20</v>
      </c>
      <c r="I20" s="36"/>
    </row>
    <row r="21" s="1" customFormat="1" ht="33" customHeight="1" spans="1:9">
      <c r="A21" s="32"/>
      <c r="B21" s="18" t="s">
        <v>55</v>
      </c>
      <c r="C21" s="19"/>
      <c r="D21" s="19"/>
      <c r="E21" s="19"/>
      <c r="F21" s="20"/>
      <c r="G21" s="32">
        <f ca="1">G5+SUM(INDIRECT("G12:G"&amp;ROW()-1))</f>
        <v>100</v>
      </c>
      <c r="H21" s="7">
        <f ca="1">I5+SUM(INDIRECT("H12:H"&amp;ROW()-1))</f>
        <v>99.8</v>
      </c>
      <c r="I21" s="3" t="s">
        <v>17</v>
      </c>
    </row>
    <row r="22" spans="1:9">
      <c r="A22" s="33" t="s">
        <v>56</v>
      </c>
      <c r="B22" s="33"/>
      <c r="C22" s="33"/>
      <c r="D22" s="33"/>
      <c r="E22" s="33"/>
      <c r="F22" s="33"/>
      <c r="G22" s="33"/>
      <c r="H22" s="33"/>
      <c r="I22" s="33"/>
    </row>
    <row r="23" spans="1:9">
      <c r="A23" s="34"/>
      <c r="B23" s="34"/>
      <c r="C23" s="34"/>
      <c r="D23" s="34"/>
      <c r="E23" s="34"/>
      <c r="F23" s="34"/>
      <c r="G23" s="34"/>
      <c r="H23" s="34"/>
      <c r="I23" s="34"/>
    </row>
    <row r="24" spans="1:9">
      <c r="A24" s="34"/>
      <c r="B24" s="34"/>
      <c r="C24" s="34"/>
      <c r="D24" s="34"/>
      <c r="E24" s="34"/>
      <c r="F24" s="34"/>
      <c r="G24" s="34"/>
      <c r="H24" s="34"/>
      <c r="I24" s="34"/>
    </row>
    <row r="25" spans="1:9">
      <c r="A25" s="34"/>
      <c r="B25" s="34"/>
      <c r="C25" s="34"/>
      <c r="D25" s="34"/>
      <c r="E25" s="34"/>
      <c r="F25" s="34"/>
      <c r="G25" s="34"/>
      <c r="H25" s="34"/>
      <c r="I25" s="34"/>
    </row>
    <row r="26" spans="1:9">
      <c r="A26" s="34"/>
      <c r="B26" s="34"/>
      <c r="C26" s="34"/>
      <c r="D26" s="34"/>
      <c r="E26" s="34"/>
      <c r="F26" s="34"/>
      <c r="G26" s="34"/>
      <c r="H26" s="34"/>
      <c r="I26" s="34"/>
    </row>
  </sheetData>
  <mergeCells count="22">
    <mergeCell ref="A1:I1"/>
    <mergeCell ref="B2:E2"/>
    <mergeCell ref="G2:I2"/>
    <mergeCell ref="B3:E3"/>
    <mergeCell ref="G3:I3"/>
    <mergeCell ref="B4:C4"/>
    <mergeCell ref="B5:C5"/>
    <mergeCell ref="B6:C6"/>
    <mergeCell ref="B7:C7"/>
    <mergeCell ref="B8:C8"/>
    <mergeCell ref="B9:E9"/>
    <mergeCell ref="F9:I9"/>
    <mergeCell ref="B10:E10"/>
    <mergeCell ref="F10:I10"/>
    <mergeCell ref="B21:F21"/>
    <mergeCell ref="A4:A8"/>
    <mergeCell ref="A9:A10"/>
    <mergeCell ref="A11:A20"/>
    <mergeCell ref="B12:B16"/>
    <mergeCell ref="B17:B20"/>
    <mergeCell ref="C13:C14"/>
    <mergeCell ref="A22:I26"/>
  </mergeCells>
  <pageMargins left="0.75" right="0.75" top="1" bottom="1" header="0.5" footer="0.5"/>
  <pageSetup paperSize="9" scale="7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abSelected="1" workbookViewId="0">
      <selection activeCell="F10" sqref="F10:I10"/>
    </sheetView>
  </sheetViews>
  <sheetFormatPr defaultColWidth="9" defaultRowHeight="13.5"/>
  <cols>
    <col min="1" max="1" width="9" style="1"/>
    <col min="2" max="2" width="10" style="1" customWidth="1"/>
    <col min="3" max="3" width="12.875" style="1" customWidth="1"/>
    <col min="4" max="4" width="23.375" style="1" customWidth="1"/>
    <col min="5" max="5" width="13.375" style="1" customWidth="1"/>
    <col min="6" max="6" width="17.375" style="1" customWidth="1"/>
    <col min="7" max="7" width="5.75" style="1" customWidth="1"/>
    <col min="8" max="8" width="7" style="1" customWidth="1"/>
    <col min="9" max="9" width="23.375" style="1" customWidth="1"/>
    <col min="10" max="16384" width="9" style="1"/>
  </cols>
  <sheetData>
    <row r="1" ht="21" spans="1:9">
      <c r="A1" s="2" t="s">
        <v>0</v>
      </c>
      <c r="B1" s="2"/>
      <c r="C1" s="2"/>
      <c r="D1" s="2"/>
      <c r="E1" s="2"/>
      <c r="F1" s="2"/>
      <c r="G1" s="2"/>
      <c r="H1" s="2"/>
      <c r="I1" s="2"/>
    </row>
    <row r="2" ht="16.5" spans="1:9">
      <c r="A2" s="3" t="s">
        <v>1</v>
      </c>
      <c r="B2" s="4" t="s">
        <v>121</v>
      </c>
      <c r="C2" s="5"/>
      <c r="D2" s="5"/>
      <c r="E2" s="6"/>
      <c r="F2" s="3" t="s">
        <v>3</v>
      </c>
      <c r="G2" s="7">
        <v>7714826.3</v>
      </c>
      <c r="H2" s="7"/>
      <c r="I2" s="7"/>
    </row>
    <row r="3" ht="16.5" spans="1:9">
      <c r="A3" s="3" t="s">
        <v>4</v>
      </c>
      <c r="B3" s="4" t="s">
        <v>5</v>
      </c>
      <c r="C3" s="5"/>
      <c r="D3" s="5"/>
      <c r="E3" s="6"/>
      <c r="F3" s="3" t="s">
        <v>6</v>
      </c>
      <c r="G3" s="7"/>
      <c r="H3" s="7"/>
      <c r="I3" s="7"/>
    </row>
    <row r="4" ht="16.5" spans="1:9">
      <c r="A4" s="8" t="s">
        <v>8</v>
      </c>
      <c r="B4" s="9"/>
      <c r="C4" s="9"/>
      <c r="D4" s="7" t="s">
        <v>9</v>
      </c>
      <c r="E4" s="7" t="s">
        <v>10</v>
      </c>
      <c r="F4" s="7" t="s">
        <v>11</v>
      </c>
      <c r="G4" s="7" t="s">
        <v>12</v>
      </c>
      <c r="H4" s="7" t="s">
        <v>13</v>
      </c>
      <c r="I4" s="7" t="s">
        <v>14</v>
      </c>
    </row>
    <row r="5" ht="16.5" spans="1:9">
      <c r="A5" s="10"/>
      <c r="B5" s="7" t="s">
        <v>15</v>
      </c>
      <c r="C5" s="7"/>
      <c r="D5" s="11">
        <v>2524662.1</v>
      </c>
      <c r="E5" s="11">
        <f>SUM(E6:E8)</f>
        <v>2665502.1</v>
      </c>
      <c r="F5" s="11">
        <f>SUM(F6:F8)</f>
        <v>2655426.84</v>
      </c>
      <c r="G5" s="12">
        <v>10</v>
      </c>
      <c r="H5" s="11">
        <f t="shared" ref="H5:H8" si="0">IF(AND(E5=0,F5=0),1,IF(E5=0,0,ROUND(F5/E5,2)))</f>
        <v>1</v>
      </c>
      <c r="I5" s="35">
        <f>ROUND(H5*G5,2)</f>
        <v>10</v>
      </c>
    </row>
    <row r="6" ht="16.5" spans="1:9">
      <c r="A6" s="10"/>
      <c r="B6" s="13" t="s">
        <v>16</v>
      </c>
      <c r="C6" s="14"/>
      <c r="D6" s="11">
        <v>2524662.1</v>
      </c>
      <c r="E6" s="11">
        <v>2665502.1</v>
      </c>
      <c r="F6" s="11">
        <v>2655426.84</v>
      </c>
      <c r="G6" s="3" t="s">
        <v>17</v>
      </c>
      <c r="H6" s="11">
        <f t="shared" si="0"/>
        <v>1</v>
      </c>
      <c r="I6" s="3" t="s">
        <v>17</v>
      </c>
    </row>
    <row r="7" ht="16.5" spans="1:9">
      <c r="A7" s="10"/>
      <c r="B7" s="13" t="s">
        <v>18</v>
      </c>
      <c r="C7" s="14"/>
      <c r="D7" s="11">
        <v>0</v>
      </c>
      <c r="E7" s="11">
        <v>0</v>
      </c>
      <c r="F7" s="11">
        <v>0</v>
      </c>
      <c r="G7" s="3" t="s">
        <v>17</v>
      </c>
      <c r="H7" s="11">
        <f t="shared" si="0"/>
        <v>1</v>
      </c>
      <c r="I7" s="3" t="s">
        <v>17</v>
      </c>
    </row>
    <row r="8" ht="16.5" spans="1:9">
      <c r="A8" s="15"/>
      <c r="B8" s="16" t="s">
        <v>19</v>
      </c>
      <c r="C8" s="16"/>
      <c r="D8" s="11">
        <f>D5-D6-D7</f>
        <v>0</v>
      </c>
      <c r="E8" s="11">
        <v>0</v>
      </c>
      <c r="F8" s="11">
        <v>0</v>
      </c>
      <c r="G8" s="3" t="s">
        <v>17</v>
      </c>
      <c r="H8" s="11">
        <f t="shared" si="0"/>
        <v>1</v>
      </c>
      <c r="I8" s="3" t="s">
        <v>17</v>
      </c>
    </row>
    <row r="9" ht="16.5" spans="1:9">
      <c r="A9" s="17" t="s">
        <v>20</v>
      </c>
      <c r="B9" s="18" t="s">
        <v>21</v>
      </c>
      <c r="C9" s="19"/>
      <c r="D9" s="19"/>
      <c r="E9" s="20"/>
      <c r="F9" s="3" t="s">
        <v>22</v>
      </c>
      <c r="G9" s="3"/>
      <c r="H9" s="3"/>
      <c r="I9" s="3"/>
    </row>
    <row r="10" ht="16.5" spans="1:9">
      <c r="A10" s="17"/>
      <c r="B10" s="21" t="s">
        <v>122</v>
      </c>
      <c r="C10" s="22"/>
      <c r="D10" s="22"/>
      <c r="E10" s="23"/>
      <c r="F10" s="24" t="s">
        <v>123</v>
      </c>
      <c r="G10" s="37"/>
      <c r="H10" s="37"/>
      <c r="I10" s="37"/>
    </row>
    <row r="11" ht="16.5" spans="1:9">
      <c r="A11" s="17" t="s">
        <v>25</v>
      </c>
      <c r="B11" s="25" t="s">
        <v>26</v>
      </c>
      <c r="C11" s="25" t="s">
        <v>27</v>
      </c>
      <c r="D11" s="7" t="s">
        <v>28</v>
      </c>
      <c r="E11" s="7" t="s">
        <v>29</v>
      </c>
      <c r="F11" s="7" t="s">
        <v>30</v>
      </c>
      <c r="G11" s="7" t="s">
        <v>31</v>
      </c>
      <c r="H11" s="7" t="s">
        <v>32</v>
      </c>
      <c r="I11" s="7" t="s">
        <v>33</v>
      </c>
    </row>
    <row r="12" ht="75" customHeight="1" spans="1:9">
      <c r="A12" s="26"/>
      <c r="B12" s="27" t="s">
        <v>34</v>
      </c>
      <c r="C12" s="28" t="s">
        <v>35</v>
      </c>
      <c r="D12" s="30" t="s">
        <v>124</v>
      </c>
      <c r="E12" s="30" t="s">
        <v>125</v>
      </c>
      <c r="F12" s="7" t="s">
        <v>126</v>
      </c>
      <c r="G12" s="31">
        <v>2</v>
      </c>
      <c r="H12" s="31">
        <v>0</v>
      </c>
      <c r="I12" s="17" t="s">
        <v>127</v>
      </c>
    </row>
    <row r="13" ht="16.5" spans="1:9">
      <c r="A13" s="26"/>
      <c r="B13" s="27" t="s">
        <v>34</v>
      </c>
      <c r="C13" s="28" t="s">
        <v>35</v>
      </c>
      <c r="D13" s="30" t="s">
        <v>128</v>
      </c>
      <c r="E13" s="30" t="s">
        <v>108</v>
      </c>
      <c r="F13" s="30" t="s">
        <v>129</v>
      </c>
      <c r="G13" s="31">
        <v>5</v>
      </c>
      <c r="H13" s="31">
        <v>5</v>
      </c>
      <c r="I13" s="29"/>
    </row>
    <row r="14" ht="16.5" spans="1:9">
      <c r="A14" s="26"/>
      <c r="B14" s="27" t="s">
        <v>34</v>
      </c>
      <c r="C14" s="28" t="s">
        <v>35</v>
      </c>
      <c r="D14" s="30" t="s">
        <v>130</v>
      </c>
      <c r="E14" s="30" t="s">
        <v>125</v>
      </c>
      <c r="F14" s="30" t="s">
        <v>131</v>
      </c>
      <c r="G14" s="31">
        <v>5</v>
      </c>
      <c r="H14" s="31">
        <v>5</v>
      </c>
      <c r="I14" s="29"/>
    </row>
    <row r="15" ht="88" customHeight="1" spans="1:9">
      <c r="A15" s="26"/>
      <c r="B15" s="27"/>
      <c r="C15" s="28" t="s">
        <v>40</v>
      </c>
      <c r="D15" s="30" t="s">
        <v>132</v>
      </c>
      <c r="E15" s="30" t="s">
        <v>133</v>
      </c>
      <c r="F15" s="31">
        <v>0</v>
      </c>
      <c r="G15" s="31">
        <v>2</v>
      </c>
      <c r="H15" s="31">
        <v>0</v>
      </c>
      <c r="I15" s="17" t="s">
        <v>127</v>
      </c>
    </row>
    <row r="16" ht="16.5" spans="1:9">
      <c r="A16" s="26"/>
      <c r="B16" s="27" t="s">
        <v>34</v>
      </c>
      <c r="C16" s="28" t="s">
        <v>40</v>
      </c>
      <c r="D16" s="30" t="s">
        <v>134</v>
      </c>
      <c r="E16" s="30" t="s">
        <v>54</v>
      </c>
      <c r="F16" s="30" t="s">
        <v>42</v>
      </c>
      <c r="G16" s="31">
        <v>5</v>
      </c>
      <c r="H16" s="31">
        <v>5</v>
      </c>
      <c r="I16" s="29"/>
    </row>
    <row r="17" ht="16.5" spans="1:9">
      <c r="A17" s="26"/>
      <c r="B17" s="27" t="s">
        <v>34</v>
      </c>
      <c r="C17" s="28" t="s">
        <v>40</v>
      </c>
      <c r="D17" s="30" t="s">
        <v>135</v>
      </c>
      <c r="E17" s="30" t="s">
        <v>136</v>
      </c>
      <c r="F17" s="30" t="s">
        <v>137</v>
      </c>
      <c r="G17" s="31">
        <v>5</v>
      </c>
      <c r="H17" s="31">
        <v>5</v>
      </c>
      <c r="I17" s="29"/>
    </row>
    <row r="18" ht="16.5" spans="1:9">
      <c r="A18" s="26"/>
      <c r="B18" s="27" t="s">
        <v>34</v>
      </c>
      <c r="C18" s="28" t="s">
        <v>40</v>
      </c>
      <c r="D18" s="30" t="s">
        <v>138</v>
      </c>
      <c r="E18" s="30" t="s">
        <v>139</v>
      </c>
      <c r="F18" s="31" t="s">
        <v>139</v>
      </c>
      <c r="G18" s="31">
        <v>4</v>
      </c>
      <c r="H18" s="31">
        <v>4</v>
      </c>
      <c r="I18" s="29"/>
    </row>
    <row r="19" ht="70" customHeight="1" spans="1:9">
      <c r="A19" s="26"/>
      <c r="B19" s="27"/>
      <c r="C19" s="28" t="s">
        <v>43</v>
      </c>
      <c r="D19" s="30" t="s">
        <v>140</v>
      </c>
      <c r="E19" s="30" t="s">
        <v>54</v>
      </c>
      <c r="F19" s="30" t="s">
        <v>141</v>
      </c>
      <c r="G19" s="31">
        <v>2</v>
      </c>
      <c r="H19" s="30">
        <v>0</v>
      </c>
      <c r="I19" s="17" t="s">
        <v>127</v>
      </c>
    </row>
    <row r="20" ht="16.5" spans="1:9">
      <c r="A20" s="26"/>
      <c r="B20" s="27" t="s">
        <v>34</v>
      </c>
      <c r="C20" s="28" t="s">
        <v>43</v>
      </c>
      <c r="D20" s="30" t="s">
        <v>142</v>
      </c>
      <c r="E20" s="30" t="s">
        <v>54</v>
      </c>
      <c r="F20" s="30" t="s">
        <v>143</v>
      </c>
      <c r="G20" s="31">
        <v>10</v>
      </c>
      <c r="H20" s="31">
        <v>10</v>
      </c>
      <c r="I20" s="29"/>
    </row>
    <row r="21" ht="16.5" spans="1:9">
      <c r="A21" s="26"/>
      <c r="B21" s="27" t="s">
        <v>34</v>
      </c>
      <c r="C21" s="28" t="s">
        <v>45</v>
      </c>
      <c r="D21" s="30" t="s">
        <v>144</v>
      </c>
      <c r="E21" s="30" t="s">
        <v>145</v>
      </c>
      <c r="F21" s="30" t="s">
        <v>146</v>
      </c>
      <c r="G21" s="31">
        <v>10</v>
      </c>
      <c r="H21" s="31">
        <v>10</v>
      </c>
      <c r="I21" s="29"/>
    </row>
    <row r="22" ht="16.5" spans="1:9">
      <c r="A22" s="26"/>
      <c r="B22" s="27" t="s">
        <v>48</v>
      </c>
      <c r="C22" s="28" t="s">
        <v>49</v>
      </c>
      <c r="D22" s="7" t="s">
        <v>38</v>
      </c>
      <c r="E22" s="7" t="s">
        <v>38</v>
      </c>
      <c r="F22" s="30" t="s">
        <v>38</v>
      </c>
      <c r="G22" s="31">
        <v>0</v>
      </c>
      <c r="H22" s="31">
        <v>0</v>
      </c>
      <c r="I22" s="29"/>
    </row>
    <row r="23" ht="74" customHeight="1" spans="1:9">
      <c r="A23" s="26"/>
      <c r="B23" s="27"/>
      <c r="C23" s="28" t="s">
        <v>50</v>
      </c>
      <c r="D23" s="30" t="s">
        <v>147</v>
      </c>
      <c r="E23" s="30" t="s">
        <v>78</v>
      </c>
      <c r="F23" s="7" t="s">
        <v>79</v>
      </c>
      <c r="G23" s="31">
        <v>2</v>
      </c>
      <c r="H23" s="31">
        <v>0</v>
      </c>
      <c r="I23" s="17" t="s">
        <v>127</v>
      </c>
    </row>
    <row r="24" ht="16.5" spans="1:9">
      <c r="A24" s="26"/>
      <c r="B24" s="27" t="s">
        <v>48</v>
      </c>
      <c r="C24" s="28" t="s">
        <v>50</v>
      </c>
      <c r="D24" s="30" t="s">
        <v>148</v>
      </c>
      <c r="E24" s="30" t="s">
        <v>78</v>
      </c>
      <c r="F24" s="7" t="s">
        <v>96</v>
      </c>
      <c r="G24" s="31">
        <v>16</v>
      </c>
      <c r="H24" s="31">
        <v>16</v>
      </c>
      <c r="I24" s="29"/>
    </row>
    <row r="25" ht="16.5" spans="1:9">
      <c r="A25" s="26"/>
      <c r="B25" s="27" t="s">
        <v>48</v>
      </c>
      <c r="C25" s="28" t="s">
        <v>51</v>
      </c>
      <c r="D25" s="30" t="s">
        <v>38</v>
      </c>
      <c r="E25" s="30" t="s">
        <v>38</v>
      </c>
      <c r="F25" s="30" t="s">
        <v>38</v>
      </c>
      <c r="G25" s="31">
        <v>0</v>
      </c>
      <c r="H25" s="31">
        <v>0</v>
      </c>
      <c r="I25" s="29"/>
    </row>
    <row r="26" ht="72" customHeight="1" spans="1:9">
      <c r="A26" s="26"/>
      <c r="B26" s="27"/>
      <c r="C26" s="28" t="s">
        <v>52</v>
      </c>
      <c r="D26" s="30" t="s">
        <v>149</v>
      </c>
      <c r="E26" s="30" t="s">
        <v>54</v>
      </c>
      <c r="F26" s="7" t="s">
        <v>79</v>
      </c>
      <c r="G26" s="31">
        <v>2</v>
      </c>
      <c r="H26" s="31">
        <v>0</v>
      </c>
      <c r="I26" s="17" t="s">
        <v>127</v>
      </c>
    </row>
    <row r="27" ht="16.5" spans="1:9">
      <c r="A27" s="26"/>
      <c r="B27" s="27" t="s">
        <v>48</v>
      </c>
      <c r="C27" s="28" t="s">
        <v>52</v>
      </c>
      <c r="D27" s="30" t="s">
        <v>150</v>
      </c>
      <c r="E27" s="30" t="s">
        <v>54</v>
      </c>
      <c r="F27" s="30" t="s">
        <v>42</v>
      </c>
      <c r="G27" s="31">
        <v>20</v>
      </c>
      <c r="H27" s="31">
        <v>20</v>
      </c>
      <c r="I27" s="38"/>
    </row>
    <row r="28" ht="16.5" spans="1:9">
      <c r="A28" s="32"/>
      <c r="B28" s="18" t="s">
        <v>55</v>
      </c>
      <c r="C28" s="19"/>
      <c r="D28" s="19"/>
      <c r="E28" s="19"/>
      <c r="F28" s="20"/>
      <c r="G28" s="32">
        <f ca="1">G5+SUM(INDIRECT("G12:G"&amp;ROW()-1))</f>
        <v>100</v>
      </c>
      <c r="H28" s="7">
        <f ca="1">I5+SUM(INDIRECT("H12:H"&amp;ROW()-1))</f>
        <v>90</v>
      </c>
      <c r="I28" s="3" t="s">
        <v>17</v>
      </c>
    </row>
    <row r="29" customFormat="1" spans="1:9">
      <c r="A29" s="33" t="s">
        <v>56</v>
      </c>
      <c r="B29" s="33"/>
      <c r="C29" s="33"/>
      <c r="D29" s="33"/>
      <c r="E29" s="33"/>
      <c r="F29" s="33"/>
      <c r="G29" s="33"/>
      <c r="H29" s="33"/>
      <c r="I29" s="33"/>
    </row>
    <row r="30" customFormat="1" spans="1:9">
      <c r="A30" s="34"/>
      <c r="B30" s="34"/>
      <c r="C30" s="34"/>
      <c r="D30" s="34"/>
      <c r="E30" s="34"/>
      <c r="F30" s="34"/>
      <c r="G30" s="34"/>
      <c r="H30" s="34"/>
      <c r="I30" s="34"/>
    </row>
    <row r="31" customFormat="1" spans="1:9">
      <c r="A31" s="34"/>
      <c r="B31" s="34"/>
      <c r="C31" s="34"/>
      <c r="D31" s="34"/>
      <c r="E31" s="34"/>
      <c r="F31" s="34"/>
      <c r="G31" s="34"/>
      <c r="H31" s="34"/>
      <c r="I31" s="34"/>
    </row>
    <row r="32" customFormat="1" spans="1:9">
      <c r="A32" s="34"/>
      <c r="B32" s="34"/>
      <c r="C32" s="34"/>
      <c r="D32" s="34"/>
      <c r="E32" s="34"/>
      <c r="F32" s="34"/>
      <c r="G32" s="34"/>
      <c r="H32" s="34"/>
      <c r="I32" s="34"/>
    </row>
    <row r="33" customFormat="1" spans="1:9">
      <c r="A33" s="34"/>
      <c r="B33" s="34"/>
      <c r="C33" s="34"/>
      <c r="D33" s="34"/>
      <c r="E33" s="34"/>
      <c r="F33" s="34"/>
      <c r="G33" s="34"/>
      <c r="H33" s="34"/>
      <c r="I33" s="34"/>
    </row>
  </sheetData>
  <mergeCells count="25">
    <mergeCell ref="A1:I1"/>
    <mergeCell ref="B2:E2"/>
    <mergeCell ref="G2:I2"/>
    <mergeCell ref="B3:E3"/>
    <mergeCell ref="G3:I3"/>
    <mergeCell ref="B4:C4"/>
    <mergeCell ref="B5:C5"/>
    <mergeCell ref="B6:C6"/>
    <mergeCell ref="B7:C7"/>
    <mergeCell ref="B8:C8"/>
    <mergeCell ref="B9:E9"/>
    <mergeCell ref="F9:I9"/>
    <mergeCell ref="B10:E10"/>
    <mergeCell ref="F10:I10"/>
    <mergeCell ref="A4:A8"/>
    <mergeCell ref="A9:A10"/>
    <mergeCell ref="A11:A27"/>
    <mergeCell ref="B12:B21"/>
    <mergeCell ref="B22:B27"/>
    <mergeCell ref="C12:C14"/>
    <mergeCell ref="C15:C18"/>
    <mergeCell ref="C19:C20"/>
    <mergeCell ref="C23:C24"/>
    <mergeCell ref="C26:C27"/>
    <mergeCell ref="A29:I33"/>
  </mergeCells>
  <pageMargins left="0.75" right="0.75" top="1" bottom="1" header="0.5" footer="0.5"/>
  <pageSetup paperSize="9" scale="7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topLeftCell="A14" workbookViewId="0">
      <selection activeCell="K14" sqref="K14"/>
    </sheetView>
  </sheetViews>
  <sheetFormatPr defaultColWidth="9" defaultRowHeight="13.5"/>
  <cols>
    <col min="1" max="1" width="9" style="1"/>
    <col min="2" max="2" width="10.125" style="1" customWidth="1"/>
    <col min="3" max="3" width="12.875" style="1" customWidth="1"/>
    <col min="4" max="5" width="11.5" style="1" customWidth="1"/>
    <col min="6" max="6" width="12.25" style="1" customWidth="1"/>
    <col min="7" max="8" width="9" style="1"/>
    <col min="9" max="9" width="25.625" style="1" customWidth="1"/>
    <col min="10" max="16384" width="9" style="1"/>
  </cols>
  <sheetData>
    <row r="1" ht="21" spans="1:9">
      <c r="A1" s="2" t="s">
        <v>0</v>
      </c>
      <c r="B1" s="2"/>
      <c r="C1" s="2"/>
      <c r="D1" s="2"/>
      <c r="E1" s="2"/>
      <c r="F1" s="2"/>
      <c r="G1" s="2"/>
      <c r="H1" s="2"/>
      <c r="I1" s="2"/>
    </row>
    <row r="2" ht="16.5" spans="1:9">
      <c r="A2" s="3" t="s">
        <v>1</v>
      </c>
      <c r="B2" s="4" t="s">
        <v>151</v>
      </c>
      <c r="C2" s="5"/>
      <c r="D2" s="5"/>
      <c r="E2" s="6"/>
      <c r="F2" s="3" t="s">
        <v>3</v>
      </c>
      <c r="G2" s="7">
        <v>300000</v>
      </c>
      <c r="H2" s="7"/>
      <c r="I2" s="7"/>
    </row>
    <row r="3" ht="16.5" spans="1:9">
      <c r="A3" s="3" t="s">
        <v>4</v>
      </c>
      <c r="B3" s="4" t="s">
        <v>5</v>
      </c>
      <c r="C3" s="5"/>
      <c r="D3" s="5"/>
      <c r="E3" s="6"/>
      <c r="F3" s="3" t="s">
        <v>6</v>
      </c>
      <c r="G3" s="7"/>
      <c r="H3" s="7"/>
      <c r="I3" s="7"/>
    </row>
    <row r="4" ht="16.5" spans="1:9">
      <c r="A4" s="8" t="s">
        <v>8</v>
      </c>
      <c r="B4" s="9"/>
      <c r="C4" s="9"/>
      <c r="D4" s="7" t="s">
        <v>9</v>
      </c>
      <c r="E4" s="7" t="s">
        <v>10</v>
      </c>
      <c r="F4" s="7" t="s">
        <v>11</v>
      </c>
      <c r="G4" s="7" t="s">
        <v>12</v>
      </c>
      <c r="H4" s="7" t="s">
        <v>13</v>
      </c>
      <c r="I4" s="7" t="s">
        <v>14</v>
      </c>
    </row>
    <row r="5" ht="16.5" spans="1:9">
      <c r="A5" s="10"/>
      <c r="B5" s="7" t="s">
        <v>15</v>
      </c>
      <c r="C5" s="7"/>
      <c r="D5" s="11">
        <v>100000</v>
      </c>
      <c r="E5" s="11">
        <f>SUM(E6:E8)</f>
        <v>100000</v>
      </c>
      <c r="F5" s="11">
        <f>SUM(F6:F8)</f>
        <v>0</v>
      </c>
      <c r="G5" s="12">
        <v>10</v>
      </c>
      <c r="H5" s="11">
        <f t="shared" ref="H5:H8" si="0">IF(AND(E5=0,F5=0),1,IF(E5=0,0,ROUND(F5/E5,2)))</f>
        <v>0</v>
      </c>
      <c r="I5" s="35">
        <v>0</v>
      </c>
    </row>
    <row r="6" ht="16.5" spans="1:9">
      <c r="A6" s="10"/>
      <c r="B6" s="13" t="s">
        <v>16</v>
      </c>
      <c r="C6" s="14"/>
      <c r="D6" s="11">
        <v>100000</v>
      </c>
      <c r="E6" s="11">
        <v>100000</v>
      </c>
      <c r="F6" s="11">
        <v>0</v>
      </c>
      <c r="G6" s="3" t="s">
        <v>17</v>
      </c>
      <c r="H6" s="11">
        <f t="shared" si="0"/>
        <v>0</v>
      </c>
      <c r="I6" s="3" t="s">
        <v>17</v>
      </c>
    </row>
    <row r="7" ht="16.5" spans="1:9">
      <c r="A7" s="10"/>
      <c r="B7" s="13" t="s">
        <v>18</v>
      </c>
      <c r="C7" s="14"/>
      <c r="D7" s="11">
        <v>0</v>
      </c>
      <c r="E7" s="11">
        <v>0</v>
      </c>
      <c r="F7" s="11">
        <v>0</v>
      </c>
      <c r="G7" s="3" t="s">
        <v>17</v>
      </c>
      <c r="H7" s="11">
        <f t="shared" si="0"/>
        <v>1</v>
      </c>
      <c r="I7" s="3" t="s">
        <v>17</v>
      </c>
    </row>
    <row r="8" ht="16.5" spans="1:9">
      <c r="A8" s="15"/>
      <c r="B8" s="16" t="s">
        <v>19</v>
      </c>
      <c r="C8" s="16"/>
      <c r="D8" s="11">
        <f>D5-D6-D7</f>
        <v>0</v>
      </c>
      <c r="E8" s="11">
        <v>0</v>
      </c>
      <c r="F8" s="11">
        <v>0</v>
      </c>
      <c r="G8" s="3" t="s">
        <v>17</v>
      </c>
      <c r="H8" s="11">
        <f t="shared" si="0"/>
        <v>1</v>
      </c>
      <c r="I8" s="3" t="s">
        <v>17</v>
      </c>
    </row>
    <row r="9" ht="16.5" spans="1:9">
      <c r="A9" s="17" t="s">
        <v>20</v>
      </c>
      <c r="B9" s="18" t="s">
        <v>21</v>
      </c>
      <c r="C9" s="19"/>
      <c r="D9" s="19"/>
      <c r="E9" s="20"/>
      <c r="F9" s="3" t="s">
        <v>22</v>
      </c>
      <c r="G9" s="3"/>
      <c r="H9" s="3"/>
      <c r="I9" s="3"/>
    </row>
    <row r="10" ht="16.5" spans="1:9">
      <c r="A10" s="17"/>
      <c r="B10" s="21" t="s">
        <v>152</v>
      </c>
      <c r="C10" s="22"/>
      <c r="D10" s="22"/>
      <c r="E10" s="23"/>
      <c r="F10" s="24" t="s">
        <v>153</v>
      </c>
      <c r="G10" s="24"/>
      <c r="H10" s="24"/>
      <c r="I10" s="24"/>
    </row>
    <row r="11" ht="16.5" spans="1:9">
      <c r="A11" s="17" t="s">
        <v>25</v>
      </c>
      <c r="B11" s="25" t="s">
        <v>26</v>
      </c>
      <c r="C11" s="25" t="s">
        <v>27</v>
      </c>
      <c r="D11" s="7" t="s">
        <v>28</v>
      </c>
      <c r="E11" s="7" t="s">
        <v>29</v>
      </c>
      <c r="F11" s="7" t="s">
        <v>30</v>
      </c>
      <c r="G11" s="7" t="s">
        <v>31</v>
      </c>
      <c r="H11" s="7" t="s">
        <v>32</v>
      </c>
      <c r="I11" s="7" t="s">
        <v>33</v>
      </c>
    </row>
    <row r="12" ht="81" customHeight="1" spans="1:9">
      <c r="A12" s="26"/>
      <c r="B12" s="27" t="s">
        <v>34</v>
      </c>
      <c r="C12" s="28" t="s">
        <v>35</v>
      </c>
      <c r="D12" s="30" t="s">
        <v>44</v>
      </c>
      <c r="E12" s="30" t="s">
        <v>154</v>
      </c>
      <c r="F12" s="30" t="s">
        <v>42</v>
      </c>
      <c r="G12" s="31">
        <v>50</v>
      </c>
      <c r="H12" s="31">
        <v>0</v>
      </c>
      <c r="I12" s="17" t="s">
        <v>155</v>
      </c>
    </row>
    <row r="13" ht="81" customHeight="1" spans="1:9">
      <c r="A13" s="26"/>
      <c r="B13" s="27" t="s">
        <v>34</v>
      </c>
      <c r="C13" s="28" t="s">
        <v>40</v>
      </c>
      <c r="D13" s="30" t="s">
        <v>38</v>
      </c>
      <c r="E13" s="30" t="s">
        <v>46</v>
      </c>
      <c r="F13" s="30" t="s">
        <v>38</v>
      </c>
      <c r="G13" s="31">
        <v>0</v>
      </c>
      <c r="H13" s="31">
        <v>0</v>
      </c>
      <c r="I13" s="17" t="s">
        <v>155</v>
      </c>
    </row>
    <row r="14" ht="81" customHeight="1" spans="1:9">
      <c r="A14" s="26"/>
      <c r="B14" s="27" t="s">
        <v>34</v>
      </c>
      <c r="C14" s="28" t="s">
        <v>43</v>
      </c>
      <c r="D14" s="30" t="s">
        <v>38</v>
      </c>
      <c r="E14" s="30" t="s">
        <v>46</v>
      </c>
      <c r="F14" s="30" t="s">
        <v>38</v>
      </c>
      <c r="G14" s="31">
        <v>0</v>
      </c>
      <c r="H14" s="31">
        <v>0</v>
      </c>
      <c r="I14" s="17" t="s">
        <v>155</v>
      </c>
    </row>
    <row r="15" ht="81" customHeight="1" spans="1:9">
      <c r="A15" s="26"/>
      <c r="B15" s="27" t="s">
        <v>34</v>
      </c>
      <c r="C15" s="28" t="s">
        <v>45</v>
      </c>
      <c r="D15" s="30" t="s">
        <v>38</v>
      </c>
      <c r="E15" s="30" t="s">
        <v>46</v>
      </c>
      <c r="F15" s="30" t="s">
        <v>38</v>
      </c>
      <c r="G15" s="31">
        <v>0</v>
      </c>
      <c r="H15" s="31">
        <v>0</v>
      </c>
      <c r="I15" s="17" t="s">
        <v>155</v>
      </c>
    </row>
    <row r="16" ht="81" customHeight="1" spans="1:9">
      <c r="A16" s="26"/>
      <c r="B16" s="27" t="s">
        <v>48</v>
      </c>
      <c r="C16" s="28" t="s">
        <v>49</v>
      </c>
      <c r="D16" s="30" t="s">
        <v>38</v>
      </c>
      <c r="E16" s="30" t="s">
        <v>46</v>
      </c>
      <c r="F16" s="30" t="s">
        <v>38</v>
      </c>
      <c r="G16" s="31">
        <v>0</v>
      </c>
      <c r="H16" s="31">
        <v>0</v>
      </c>
      <c r="I16" s="17" t="s">
        <v>155</v>
      </c>
    </row>
    <row r="17" ht="81" customHeight="1" spans="1:9">
      <c r="A17" s="26"/>
      <c r="B17" s="27" t="s">
        <v>48</v>
      </c>
      <c r="C17" s="28" t="s">
        <v>50</v>
      </c>
      <c r="D17" s="30" t="s">
        <v>38</v>
      </c>
      <c r="E17" s="30" t="s">
        <v>46</v>
      </c>
      <c r="F17" s="30" t="s">
        <v>38</v>
      </c>
      <c r="G17" s="31">
        <v>0</v>
      </c>
      <c r="H17" s="31">
        <v>0</v>
      </c>
      <c r="I17" s="17" t="s">
        <v>155</v>
      </c>
    </row>
    <row r="18" ht="81" customHeight="1" spans="1:9">
      <c r="A18" s="26"/>
      <c r="B18" s="27" t="s">
        <v>48</v>
      </c>
      <c r="C18" s="28" t="s">
        <v>51</v>
      </c>
      <c r="D18" s="30" t="s">
        <v>38</v>
      </c>
      <c r="E18" s="30" t="s">
        <v>46</v>
      </c>
      <c r="F18" s="30" t="s">
        <v>38</v>
      </c>
      <c r="G18" s="31">
        <v>0</v>
      </c>
      <c r="H18" s="31">
        <v>0</v>
      </c>
      <c r="I18" s="17" t="s">
        <v>155</v>
      </c>
    </row>
    <row r="19" ht="81" customHeight="1" spans="1:9">
      <c r="A19" s="26"/>
      <c r="B19" s="27" t="s">
        <v>48</v>
      </c>
      <c r="C19" s="28" t="s">
        <v>52</v>
      </c>
      <c r="D19" s="30" t="s">
        <v>38</v>
      </c>
      <c r="E19" s="30" t="s">
        <v>46</v>
      </c>
      <c r="F19" s="30" t="s">
        <v>156</v>
      </c>
      <c r="G19" s="31">
        <v>40</v>
      </c>
      <c r="H19" s="31">
        <v>0</v>
      </c>
      <c r="I19" s="17" t="s">
        <v>155</v>
      </c>
    </row>
    <row r="20" ht="16.5" spans="1:9">
      <c r="A20" s="32"/>
      <c r="B20" s="18" t="s">
        <v>55</v>
      </c>
      <c r="C20" s="19"/>
      <c r="D20" s="19"/>
      <c r="E20" s="19"/>
      <c r="F20" s="20"/>
      <c r="G20" s="32">
        <f ca="1">G5+SUM(INDIRECT("G12:G"&amp;ROW()-1))</f>
        <v>100</v>
      </c>
      <c r="H20" s="7">
        <v>0</v>
      </c>
      <c r="I20" s="3" t="s">
        <v>17</v>
      </c>
    </row>
    <row r="21" spans="1:9">
      <c r="A21" s="33" t="s">
        <v>56</v>
      </c>
      <c r="B21" s="33"/>
      <c r="C21" s="33"/>
      <c r="D21" s="33"/>
      <c r="E21" s="33"/>
      <c r="F21" s="33"/>
      <c r="G21" s="33"/>
      <c r="H21" s="33"/>
      <c r="I21" s="33"/>
    </row>
    <row r="22" spans="1:9">
      <c r="A22" s="34"/>
      <c r="B22" s="34"/>
      <c r="C22" s="34"/>
      <c r="D22" s="34"/>
      <c r="E22" s="34"/>
      <c r="F22" s="34"/>
      <c r="G22" s="34"/>
      <c r="H22" s="34"/>
      <c r="I22" s="34"/>
    </row>
    <row r="23" spans="1:9">
      <c r="A23" s="34"/>
      <c r="B23" s="34"/>
      <c r="C23" s="34"/>
      <c r="D23" s="34"/>
      <c r="E23" s="34"/>
      <c r="F23" s="34"/>
      <c r="G23" s="34"/>
      <c r="H23" s="34"/>
      <c r="I23" s="34"/>
    </row>
    <row r="24" spans="1:9">
      <c r="A24" s="34"/>
      <c r="B24" s="34"/>
      <c r="C24" s="34"/>
      <c r="D24" s="34"/>
      <c r="E24" s="34"/>
      <c r="F24" s="34"/>
      <c r="G24" s="34"/>
      <c r="H24" s="34"/>
      <c r="I24" s="34"/>
    </row>
    <row r="25" spans="1:9">
      <c r="A25" s="34"/>
      <c r="B25" s="34"/>
      <c r="C25" s="34"/>
      <c r="D25" s="34"/>
      <c r="E25" s="34"/>
      <c r="F25" s="34"/>
      <c r="G25" s="34"/>
      <c r="H25" s="34"/>
      <c r="I25" s="34"/>
    </row>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 ref="A21:I25"/>
  </mergeCells>
  <pageMargins left="0.75" right="0.75" top="1" bottom="1" header="0.5" footer="0.5"/>
  <pageSetup paperSize="9" scale="7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topLeftCell="A2" workbookViewId="0">
      <selection activeCell="L14" sqref="L14"/>
    </sheetView>
  </sheetViews>
  <sheetFormatPr defaultColWidth="9" defaultRowHeight="13.5"/>
  <cols>
    <col min="2" max="2" width="10.5" customWidth="1"/>
    <col min="3" max="3" width="12.875" customWidth="1"/>
    <col min="4" max="4" width="23.375" customWidth="1"/>
    <col min="5" max="5" width="13.375" customWidth="1"/>
    <col min="6" max="6" width="17.375" customWidth="1"/>
    <col min="9" max="9" width="23.375" customWidth="1"/>
  </cols>
  <sheetData>
    <row r="1" ht="21" spans="1:9">
      <c r="A1" s="2" t="s">
        <v>0</v>
      </c>
      <c r="B1" s="2"/>
      <c r="C1" s="2"/>
      <c r="D1" s="2"/>
      <c r="E1" s="2"/>
      <c r="F1" s="2"/>
      <c r="G1" s="2"/>
      <c r="H1" s="2"/>
      <c r="I1" s="2"/>
    </row>
    <row r="2" s="1" customFormat="1" ht="34" customHeight="1" spans="1:9">
      <c r="A2" s="3" t="s">
        <v>1</v>
      </c>
      <c r="B2" s="4" t="s">
        <v>157</v>
      </c>
      <c r="C2" s="5"/>
      <c r="D2" s="5"/>
      <c r="E2" s="6"/>
      <c r="F2" s="3" t="s">
        <v>3</v>
      </c>
      <c r="G2" s="7">
        <v>433500</v>
      </c>
      <c r="H2" s="7"/>
      <c r="I2" s="7"/>
    </row>
    <row r="3" s="1" customFormat="1" ht="34" customHeight="1" spans="1:9">
      <c r="A3" s="3" t="s">
        <v>4</v>
      </c>
      <c r="B3" s="4" t="s">
        <v>5</v>
      </c>
      <c r="C3" s="5"/>
      <c r="D3" s="5"/>
      <c r="E3" s="6"/>
      <c r="F3" s="3" t="s">
        <v>6</v>
      </c>
      <c r="G3" s="7"/>
      <c r="H3" s="7"/>
      <c r="I3" s="7"/>
    </row>
    <row r="4" s="1" customFormat="1" ht="34" customHeight="1" spans="1:9">
      <c r="A4" s="8" t="s">
        <v>8</v>
      </c>
      <c r="B4" s="9"/>
      <c r="C4" s="9"/>
      <c r="D4" s="7" t="s">
        <v>9</v>
      </c>
      <c r="E4" s="7" t="s">
        <v>10</v>
      </c>
      <c r="F4" s="7" t="s">
        <v>11</v>
      </c>
      <c r="G4" s="7" t="s">
        <v>12</v>
      </c>
      <c r="H4" s="7" t="s">
        <v>13</v>
      </c>
      <c r="I4" s="7" t="s">
        <v>14</v>
      </c>
    </row>
    <row r="5" s="1" customFormat="1" ht="34" customHeight="1" spans="1:9">
      <c r="A5" s="10"/>
      <c r="B5" s="7" t="s">
        <v>15</v>
      </c>
      <c r="C5" s="7"/>
      <c r="D5" s="11">
        <v>150000</v>
      </c>
      <c r="E5" s="11">
        <f>SUM(E6:E8)</f>
        <v>133500</v>
      </c>
      <c r="F5" s="11">
        <f>SUM(F6:F8)</f>
        <v>99450</v>
      </c>
      <c r="G5" s="12">
        <v>10</v>
      </c>
      <c r="H5" s="11">
        <f t="shared" ref="H5:H8" si="0">IF(AND(E5=0,F5=0),1,IF(E5=0,0,ROUND(F5/E5,2)))</f>
        <v>0.74</v>
      </c>
      <c r="I5" s="35">
        <f>ROUND(H5*G5,2)</f>
        <v>7.4</v>
      </c>
    </row>
    <row r="6" s="1" customFormat="1" ht="34" customHeight="1" spans="1:9">
      <c r="A6" s="10"/>
      <c r="B6" s="13" t="s">
        <v>16</v>
      </c>
      <c r="C6" s="14"/>
      <c r="D6" s="11">
        <v>150000</v>
      </c>
      <c r="E6" s="11">
        <v>133500</v>
      </c>
      <c r="F6" s="11">
        <v>99450</v>
      </c>
      <c r="G6" s="3" t="s">
        <v>17</v>
      </c>
      <c r="H6" s="11">
        <f t="shared" si="0"/>
        <v>0.74</v>
      </c>
      <c r="I6" s="3" t="s">
        <v>17</v>
      </c>
    </row>
    <row r="7" s="1" customFormat="1" ht="34" customHeight="1" spans="1:9">
      <c r="A7" s="10"/>
      <c r="B7" s="13" t="s">
        <v>18</v>
      </c>
      <c r="C7" s="14"/>
      <c r="D7" s="11">
        <v>0</v>
      </c>
      <c r="E7" s="11">
        <v>0</v>
      </c>
      <c r="F7" s="11">
        <v>0</v>
      </c>
      <c r="G7" s="3" t="s">
        <v>17</v>
      </c>
      <c r="H7" s="11">
        <f t="shared" si="0"/>
        <v>1</v>
      </c>
      <c r="I7" s="3" t="s">
        <v>17</v>
      </c>
    </row>
    <row r="8" s="1" customFormat="1" ht="34" customHeight="1" spans="1:9">
      <c r="A8" s="15"/>
      <c r="B8" s="16" t="s">
        <v>19</v>
      </c>
      <c r="C8" s="16"/>
      <c r="D8" s="11">
        <f>D5-D6-D7</f>
        <v>0</v>
      </c>
      <c r="E8" s="11">
        <v>0</v>
      </c>
      <c r="F8" s="11">
        <v>0</v>
      </c>
      <c r="G8" s="3" t="s">
        <v>17</v>
      </c>
      <c r="H8" s="11">
        <f t="shared" si="0"/>
        <v>1</v>
      </c>
      <c r="I8" s="3" t="s">
        <v>17</v>
      </c>
    </row>
    <row r="9" s="1" customFormat="1" ht="34" customHeight="1" spans="1:9">
      <c r="A9" s="17" t="s">
        <v>20</v>
      </c>
      <c r="B9" s="18" t="s">
        <v>21</v>
      </c>
      <c r="C9" s="19"/>
      <c r="D9" s="19"/>
      <c r="E9" s="20"/>
      <c r="F9" s="3" t="s">
        <v>22</v>
      </c>
      <c r="G9" s="3"/>
      <c r="H9" s="3"/>
      <c r="I9" s="3"/>
    </row>
    <row r="10" s="1" customFormat="1" ht="34" customHeight="1" spans="1:9">
      <c r="A10" s="17"/>
      <c r="B10" s="21" t="s">
        <v>158</v>
      </c>
      <c r="C10" s="22"/>
      <c r="D10" s="22"/>
      <c r="E10" s="23"/>
      <c r="F10" s="37" t="s">
        <v>159</v>
      </c>
      <c r="G10" s="37"/>
      <c r="H10" s="37"/>
      <c r="I10" s="37"/>
    </row>
    <row r="11" s="1" customFormat="1" ht="34" customHeight="1" spans="1:9">
      <c r="A11" s="17" t="s">
        <v>25</v>
      </c>
      <c r="B11" s="25" t="s">
        <v>26</v>
      </c>
      <c r="C11" s="25" t="s">
        <v>27</v>
      </c>
      <c r="D11" s="7" t="s">
        <v>28</v>
      </c>
      <c r="E11" s="7" t="s">
        <v>29</v>
      </c>
      <c r="F11" s="7" t="s">
        <v>30</v>
      </c>
      <c r="G11" s="7" t="s">
        <v>31</v>
      </c>
      <c r="H11" s="7" t="s">
        <v>32</v>
      </c>
      <c r="I11" s="7" t="s">
        <v>33</v>
      </c>
    </row>
    <row r="12" s="1" customFormat="1" ht="34" customHeight="1" spans="1:9">
      <c r="A12" s="26"/>
      <c r="B12" s="27" t="s">
        <v>34</v>
      </c>
      <c r="C12" s="28" t="s">
        <v>35</v>
      </c>
      <c r="D12" s="30" t="s">
        <v>160</v>
      </c>
      <c r="E12" s="30" t="s">
        <v>161</v>
      </c>
      <c r="F12" s="30" t="s">
        <v>162</v>
      </c>
      <c r="G12" s="31">
        <v>20</v>
      </c>
      <c r="H12" s="31">
        <v>20</v>
      </c>
      <c r="I12" s="36"/>
    </row>
    <row r="13" s="1" customFormat="1" ht="34" customHeight="1" spans="1:9">
      <c r="A13" s="26"/>
      <c r="B13" s="27" t="s">
        <v>34</v>
      </c>
      <c r="C13" s="28" t="s">
        <v>40</v>
      </c>
      <c r="D13" s="30" t="s">
        <v>163</v>
      </c>
      <c r="E13" s="30" t="s">
        <v>164</v>
      </c>
      <c r="F13" s="30" t="s">
        <v>96</v>
      </c>
      <c r="G13" s="31">
        <v>10</v>
      </c>
      <c r="H13" s="31">
        <v>10</v>
      </c>
      <c r="I13" s="36"/>
    </row>
    <row r="14" s="1" customFormat="1" ht="128" customHeight="1" spans="1:9">
      <c r="A14" s="26"/>
      <c r="B14" s="27" t="s">
        <v>34</v>
      </c>
      <c r="C14" s="28" t="s">
        <v>43</v>
      </c>
      <c r="D14" s="30" t="s">
        <v>44</v>
      </c>
      <c r="E14" s="30" t="s">
        <v>54</v>
      </c>
      <c r="F14" s="30" t="s">
        <v>165</v>
      </c>
      <c r="G14" s="31">
        <v>10</v>
      </c>
      <c r="H14" s="31">
        <v>8</v>
      </c>
      <c r="I14" s="38" t="s">
        <v>166</v>
      </c>
    </row>
    <row r="15" s="1" customFormat="1" ht="34" customHeight="1" spans="1:9">
      <c r="A15" s="26"/>
      <c r="B15" s="27" t="s">
        <v>34</v>
      </c>
      <c r="C15" s="28" t="s">
        <v>45</v>
      </c>
      <c r="D15" s="30" t="s">
        <v>167</v>
      </c>
      <c r="E15" s="30" t="s">
        <v>168</v>
      </c>
      <c r="F15" s="30" t="s">
        <v>169</v>
      </c>
      <c r="G15" s="31">
        <v>10</v>
      </c>
      <c r="H15" s="31">
        <v>10</v>
      </c>
      <c r="I15" s="36"/>
    </row>
    <row r="16" s="1" customFormat="1" ht="34" customHeight="1" spans="1:9">
      <c r="A16" s="26"/>
      <c r="B16" s="27" t="s">
        <v>48</v>
      </c>
      <c r="C16" s="28" t="s">
        <v>49</v>
      </c>
      <c r="D16" s="30" t="s">
        <v>38</v>
      </c>
      <c r="E16" s="30" t="s">
        <v>38</v>
      </c>
      <c r="F16" s="30" t="s">
        <v>38</v>
      </c>
      <c r="G16" s="31">
        <v>0</v>
      </c>
      <c r="H16" s="31">
        <v>0</v>
      </c>
      <c r="I16" s="36"/>
    </row>
    <row r="17" s="1" customFormat="1" ht="34" customHeight="1" spans="1:9">
      <c r="A17" s="26"/>
      <c r="B17" s="27" t="s">
        <v>48</v>
      </c>
      <c r="C17" s="28" t="s">
        <v>50</v>
      </c>
      <c r="D17" s="30" t="s">
        <v>170</v>
      </c>
      <c r="E17" s="30" t="s">
        <v>103</v>
      </c>
      <c r="F17" s="30" t="s">
        <v>42</v>
      </c>
      <c r="G17" s="31">
        <v>20</v>
      </c>
      <c r="H17" s="31">
        <v>20</v>
      </c>
      <c r="I17" s="36"/>
    </row>
    <row r="18" s="1" customFormat="1" ht="34" customHeight="1" spans="1:9">
      <c r="A18" s="26"/>
      <c r="B18" s="27" t="s">
        <v>48</v>
      </c>
      <c r="C18" s="28" t="s">
        <v>51</v>
      </c>
      <c r="D18" s="30" t="s">
        <v>38</v>
      </c>
      <c r="E18" s="30" t="s">
        <v>38</v>
      </c>
      <c r="F18" s="30" t="s">
        <v>38</v>
      </c>
      <c r="G18" s="31">
        <v>0</v>
      </c>
      <c r="H18" s="31">
        <v>0</v>
      </c>
      <c r="I18" s="36"/>
    </row>
    <row r="19" s="1" customFormat="1" ht="34" customHeight="1" spans="1:9">
      <c r="A19" s="26"/>
      <c r="B19" s="27" t="s">
        <v>48</v>
      </c>
      <c r="C19" s="28" t="s">
        <v>52</v>
      </c>
      <c r="D19" s="30" t="s">
        <v>171</v>
      </c>
      <c r="E19" s="30" t="s">
        <v>54</v>
      </c>
      <c r="F19" s="30" t="s">
        <v>42</v>
      </c>
      <c r="G19" s="31">
        <v>20</v>
      </c>
      <c r="H19" s="31">
        <v>20</v>
      </c>
      <c r="I19" s="36"/>
    </row>
    <row r="20" s="1" customFormat="1" ht="34" customHeight="1" spans="1:9">
      <c r="A20" s="32"/>
      <c r="B20" s="18" t="s">
        <v>55</v>
      </c>
      <c r="C20" s="19"/>
      <c r="D20" s="19"/>
      <c r="E20" s="19"/>
      <c r="F20" s="20"/>
      <c r="G20" s="32">
        <f ca="1">G5+SUM(INDIRECT("G12:G"&amp;ROW()-1))</f>
        <v>100</v>
      </c>
      <c r="H20" s="7">
        <f ca="1">I5+SUM(INDIRECT("H12:H"&amp;ROW()-1))</f>
        <v>95.4</v>
      </c>
      <c r="I20" s="3" t="s">
        <v>17</v>
      </c>
    </row>
    <row r="21" s="1" customFormat="1" ht="34" customHeight="1" spans="1:9">
      <c r="A21" s="33" t="s">
        <v>56</v>
      </c>
      <c r="B21" s="33"/>
      <c r="C21" s="33"/>
      <c r="D21" s="33"/>
      <c r="E21" s="33"/>
      <c r="F21" s="33"/>
      <c r="G21" s="33"/>
      <c r="H21" s="33"/>
      <c r="I21" s="33"/>
    </row>
    <row r="22" spans="1:9">
      <c r="A22" s="34"/>
      <c r="B22" s="34"/>
      <c r="C22" s="34"/>
      <c r="D22" s="34"/>
      <c r="E22" s="34"/>
      <c r="F22" s="34"/>
      <c r="G22" s="34"/>
      <c r="H22" s="34"/>
      <c r="I22" s="34"/>
    </row>
    <row r="23" spans="1:9">
      <c r="A23" s="34"/>
      <c r="B23" s="34"/>
      <c r="C23" s="34"/>
      <c r="D23" s="34"/>
      <c r="E23" s="34"/>
      <c r="F23" s="34"/>
      <c r="G23" s="34"/>
      <c r="H23" s="34"/>
      <c r="I23" s="34"/>
    </row>
    <row r="24" spans="1:9">
      <c r="A24" s="34"/>
      <c r="B24" s="34"/>
      <c r="C24" s="34"/>
      <c r="D24" s="34"/>
      <c r="E24" s="34"/>
      <c r="F24" s="34"/>
      <c r="G24" s="34"/>
      <c r="H24" s="34"/>
      <c r="I24" s="34"/>
    </row>
    <row r="25" spans="1:9">
      <c r="A25" s="34"/>
      <c r="B25" s="34"/>
      <c r="C25" s="34"/>
      <c r="D25" s="34"/>
      <c r="E25" s="34"/>
      <c r="F25" s="34"/>
      <c r="G25" s="34"/>
      <c r="H25" s="34"/>
      <c r="I25" s="34"/>
    </row>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 ref="A21:I25"/>
  </mergeCells>
  <pageMargins left="0.75" right="0.75" top="1" bottom="1" header="0.5" footer="0.5"/>
  <pageSetup paperSize="9" scale="6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opLeftCell="A3" workbookViewId="0">
      <selection activeCell="B10" sqref="B10:E10"/>
    </sheetView>
  </sheetViews>
  <sheetFormatPr defaultColWidth="9" defaultRowHeight="13.5"/>
  <cols>
    <col min="1" max="1" width="9" style="1"/>
    <col min="2" max="2" width="10.625" style="1" customWidth="1"/>
    <col min="3" max="3" width="12.75" style="1" customWidth="1"/>
    <col min="4" max="4" width="20.25" style="1" customWidth="1"/>
    <col min="5" max="5" width="12.75" style="1" customWidth="1"/>
    <col min="6" max="6" width="17.375" style="1" customWidth="1"/>
    <col min="7" max="8" width="9" style="1"/>
    <col min="9" max="9" width="23.25" style="1" customWidth="1"/>
    <col min="10" max="16384" width="9" style="1"/>
  </cols>
  <sheetData>
    <row r="1" ht="21" spans="1:9">
      <c r="A1" s="2" t="s">
        <v>0</v>
      </c>
      <c r="B1" s="2"/>
      <c r="C1" s="2"/>
      <c r="D1" s="2"/>
      <c r="E1" s="2"/>
      <c r="F1" s="2"/>
      <c r="G1" s="2"/>
      <c r="H1" s="2"/>
      <c r="I1" s="2"/>
    </row>
    <row r="2" ht="29" customHeight="1" spans="1:9">
      <c r="A2" s="3" t="s">
        <v>1</v>
      </c>
      <c r="B2" s="4" t="s">
        <v>172</v>
      </c>
      <c r="C2" s="5"/>
      <c r="D2" s="5"/>
      <c r="E2" s="6"/>
      <c r="F2" s="3" t="s">
        <v>3</v>
      </c>
      <c r="G2" s="7">
        <v>6939858.28</v>
      </c>
      <c r="H2" s="7"/>
      <c r="I2" s="7"/>
    </row>
    <row r="3" ht="29" customHeight="1" spans="1:9">
      <c r="A3" s="3" t="s">
        <v>4</v>
      </c>
      <c r="B3" s="4" t="s">
        <v>5</v>
      </c>
      <c r="C3" s="5"/>
      <c r="D3" s="5"/>
      <c r="E3" s="6"/>
      <c r="F3" s="3" t="s">
        <v>6</v>
      </c>
      <c r="G3" s="7"/>
      <c r="H3" s="7"/>
      <c r="I3" s="7"/>
    </row>
    <row r="4" ht="29" customHeight="1" spans="1:9">
      <c r="A4" s="8" t="s">
        <v>8</v>
      </c>
      <c r="B4" s="9"/>
      <c r="C4" s="9"/>
      <c r="D4" s="7" t="s">
        <v>9</v>
      </c>
      <c r="E4" s="7" t="s">
        <v>10</v>
      </c>
      <c r="F4" s="7" t="s">
        <v>11</v>
      </c>
      <c r="G4" s="7" t="s">
        <v>12</v>
      </c>
      <c r="H4" s="7" t="s">
        <v>13</v>
      </c>
      <c r="I4" s="7" t="s">
        <v>14</v>
      </c>
    </row>
    <row r="5" ht="29" customHeight="1" spans="1:9">
      <c r="A5" s="10"/>
      <c r="B5" s="7" t="s">
        <v>15</v>
      </c>
      <c r="C5" s="7"/>
      <c r="D5" s="11">
        <v>1925309.14</v>
      </c>
      <c r="E5" s="11">
        <f>SUM(E6:E8)</f>
        <v>3089240</v>
      </c>
      <c r="F5" s="11">
        <f>SUM(F6:F8)</f>
        <v>2726040</v>
      </c>
      <c r="G5" s="12">
        <v>10</v>
      </c>
      <c r="H5" s="11">
        <f t="shared" ref="H5:H8" si="0">IF(AND(E5=0,F5=0),1,IF(E5=0,0,ROUND(F5/E5,2)))</f>
        <v>0.88</v>
      </c>
      <c r="I5" s="35">
        <f>ROUND(H5*G5,2)</f>
        <v>8.8</v>
      </c>
    </row>
    <row r="6" ht="29" customHeight="1" spans="1:9">
      <c r="A6" s="10"/>
      <c r="B6" s="13" t="s">
        <v>16</v>
      </c>
      <c r="C6" s="14"/>
      <c r="D6" s="11">
        <v>1925309.14</v>
      </c>
      <c r="E6" s="11">
        <v>3089240</v>
      </c>
      <c r="F6" s="11">
        <v>2726040</v>
      </c>
      <c r="G6" s="3" t="s">
        <v>17</v>
      </c>
      <c r="H6" s="11">
        <f t="shared" si="0"/>
        <v>0.88</v>
      </c>
      <c r="I6" s="3" t="s">
        <v>17</v>
      </c>
    </row>
    <row r="7" ht="29" customHeight="1" spans="1:9">
      <c r="A7" s="10"/>
      <c r="B7" s="13" t="s">
        <v>18</v>
      </c>
      <c r="C7" s="14"/>
      <c r="D7" s="11">
        <v>0</v>
      </c>
      <c r="E7" s="11">
        <v>0</v>
      </c>
      <c r="F7" s="11">
        <v>0</v>
      </c>
      <c r="G7" s="3" t="s">
        <v>17</v>
      </c>
      <c r="H7" s="11">
        <f t="shared" si="0"/>
        <v>1</v>
      </c>
      <c r="I7" s="3" t="s">
        <v>17</v>
      </c>
    </row>
    <row r="8" ht="29" customHeight="1" spans="1:9">
      <c r="A8" s="15"/>
      <c r="B8" s="16" t="s">
        <v>19</v>
      </c>
      <c r="C8" s="16"/>
      <c r="D8" s="11">
        <f>D5-D6-D7</f>
        <v>0</v>
      </c>
      <c r="E8" s="11">
        <v>0</v>
      </c>
      <c r="F8" s="11">
        <v>0</v>
      </c>
      <c r="G8" s="3" t="s">
        <v>17</v>
      </c>
      <c r="H8" s="11">
        <f t="shared" si="0"/>
        <v>1</v>
      </c>
      <c r="I8" s="3" t="s">
        <v>17</v>
      </c>
    </row>
    <row r="9" ht="29" customHeight="1" spans="1:9">
      <c r="A9" s="17" t="s">
        <v>20</v>
      </c>
      <c r="B9" s="18" t="s">
        <v>21</v>
      </c>
      <c r="C9" s="19"/>
      <c r="D9" s="19"/>
      <c r="E9" s="20"/>
      <c r="F9" s="3" t="s">
        <v>22</v>
      </c>
      <c r="G9" s="3"/>
      <c r="H9" s="3"/>
      <c r="I9" s="3"/>
    </row>
    <row r="10" ht="141" customHeight="1" spans="1:9">
      <c r="A10" s="17"/>
      <c r="B10" s="21" t="s">
        <v>173</v>
      </c>
      <c r="C10" s="22"/>
      <c r="D10" s="22"/>
      <c r="E10" s="23"/>
      <c r="F10" s="24" t="s">
        <v>174</v>
      </c>
      <c r="G10" s="24"/>
      <c r="H10" s="24"/>
      <c r="I10" s="24"/>
    </row>
    <row r="11" ht="29" customHeight="1" spans="1:9">
      <c r="A11" s="17" t="s">
        <v>25</v>
      </c>
      <c r="B11" s="25" t="s">
        <v>26</v>
      </c>
      <c r="C11" s="25" t="s">
        <v>27</v>
      </c>
      <c r="D11" s="7" t="s">
        <v>28</v>
      </c>
      <c r="E11" s="7" t="s">
        <v>29</v>
      </c>
      <c r="F11" s="7" t="s">
        <v>30</v>
      </c>
      <c r="G11" s="7" t="s">
        <v>31</v>
      </c>
      <c r="H11" s="7" t="s">
        <v>32</v>
      </c>
      <c r="I11" s="7" t="s">
        <v>33</v>
      </c>
    </row>
    <row r="12" ht="29" customHeight="1" spans="1:9">
      <c r="A12" s="26"/>
      <c r="B12" s="27" t="s">
        <v>34</v>
      </c>
      <c r="C12" s="28" t="s">
        <v>35</v>
      </c>
      <c r="D12" s="29" t="s">
        <v>175</v>
      </c>
      <c r="E12" s="30" t="s">
        <v>112</v>
      </c>
      <c r="F12" s="3" t="s">
        <v>176</v>
      </c>
      <c r="G12" s="31">
        <v>5</v>
      </c>
      <c r="H12" s="31">
        <v>5</v>
      </c>
      <c r="I12" s="36"/>
    </row>
    <row r="13" ht="29" customHeight="1" spans="1:9">
      <c r="A13" s="26"/>
      <c r="B13" s="27" t="s">
        <v>34</v>
      </c>
      <c r="C13" s="28" t="s">
        <v>35</v>
      </c>
      <c r="D13" s="29" t="s">
        <v>177</v>
      </c>
      <c r="E13" s="30" t="s">
        <v>178</v>
      </c>
      <c r="F13" s="30" t="s">
        <v>179</v>
      </c>
      <c r="G13" s="31">
        <v>5</v>
      </c>
      <c r="H13" s="31">
        <v>5</v>
      </c>
      <c r="I13" s="36"/>
    </row>
    <row r="14" ht="29" customHeight="1" spans="1:9">
      <c r="A14" s="26"/>
      <c r="B14" s="27" t="s">
        <v>34</v>
      </c>
      <c r="C14" s="28" t="s">
        <v>35</v>
      </c>
      <c r="D14" s="29" t="s">
        <v>180</v>
      </c>
      <c r="E14" s="30" t="s">
        <v>42</v>
      </c>
      <c r="F14" s="30" t="s">
        <v>42</v>
      </c>
      <c r="G14" s="31">
        <v>5</v>
      </c>
      <c r="H14" s="31">
        <v>5</v>
      </c>
      <c r="I14" s="36"/>
    </row>
    <row r="15" ht="29" customHeight="1" spans="1:9">
      <c r="A15" s="26"/>
      <c r="B15" s="27" t="s">
        <v>34</v>
      </c>
      <c r="C15" s="28" t="s">
        <v>35</v>
      </c>
      <c r="D15" s="29" t="s">
        <v>181</v>
      </c>
      <c r="E15" s="30" t="s">
        <v>108</v>
      </c>
      <c r="F15" s="30" t="s">
        <v>129</v>
      </c>
      <c r="G15" s="31">
        <v>5</v>
      </c>
      <c r="H15" s="31">
        <v>5</v>
      </c>
      <c r="I15" s="36"/>
    </row>
    <row r="16" ht="38" customHeight="1" spans="1:9">
      <c r="A16" s="26"/>
      <c r="B16" s="27" t="s">
        <v>34</v>
      </c>
      <c r="C16" s="28" t="s">
        <v>35</v>
      </c>
      <c r="D16" s="29" t="s">
        <v>182</v>
      </c>
      <c r="E16" s="30" t="s">
        <v>183</v>
      </c>
      <c r="F16" s="30" t="s">
        <v>184</v>
      </c>
      <c r="G16" s="31">
        <v>5</v>
      </c>
      <c r="H16" s="31">
        <v>5</v>
      </c>
      <c r="I16" s="36"/>
    </row>
    <row r="17" ht="29" customHeight="1" spans="1:9">
      <c r="A17" s="26"/>
      <c r="B17" s="27"/>
      <c r="C17" s="28" t="s">
        <v>40</v>
      </c>
      <c r="D17" s="29" t="s">
        <v>185</v>
      </c>
      <c r="E17" s="30" t="s">
        <v>54</v>
      </c>
      <c r="F17" s="30" t="s">
        <v>42</v>
      </c>
      <c r="G17" s="31">
        <v>5</v>
      </c>
      <c r="H17" s="31">
        <v>5</v>
      </c>
      <c r="I17" s="36"/>
    </row>
    <row r="18" ht="29" customHeight="1" spans="1:9">
      <c r="A18" s="26"/>
      <c r="B18" s="27" t="s">
        <v>34</v>
      </c>
      <c r="C18" s="28" t="s">
        <v>40</v>
      </c>
      <c r="D18" s="29" t="s">
        <v>186</v>
      </c>
      <c r="E18" s="30" t="s">
        <v>42</v>
      </c>
      <c r="F18" s="30" t="s">
        <v>42</v>
      </c>
      <c r="G18" s="31">
        <v>5</v>
      </c>
      <c r="H18" s="31">
        <v>5</v>
      </c>
      <c r="I18" s="36"/>
    </row>
    <row r="19" ht="29" customHeight="1" spans="1:9">
      <c r="A19" s="26"/>
      <c r="B19" s="27"/>
      <c r="C19" s="28" t="s">
        <v>43</v>
      </c>
      <c r="D19" s="29" t="s">
        <v>187</v>
      </c>
      <c r="E19" s="30" t="s">
        <v>54</v>
      </c>
      <c r="F19" s="30" t="s">
        <v>42</v>
      </c>
      <c r="G19" s="31">
        <v>5</v>
      </c>
      <c r="H19" s="31">
        <v>5</v>
      </c>
      <c r="I19" s="36"/>
    </row>
    <row r="20" ht="29" customHeight="1" spans="1:9">
      <c r="A20" s="26"/>
      <c r="B20" s="27" t="s">
        <v>34</v>
      </c>
      <c r="C20" s="28" t="s">
        <v>43</v>
      </c>
      <c r="D20" s="29" t="s">
        <v>188</v>
      </c>
      <c r="E20" s="30" t="s">
        <v>42</v>
      </c>
      <c r="F20" s="30" t="s">
        <v>42</v>
      </c>
      <c r="G20" s="31">
        <v>5</v>
      </c>
      <c r="H20" s="31">
        <v>5</v>
      </c>
      <c r="I20" s="36"/>
    </row>
    <row r="21" ht="40" customHeight="1" spans="1:9">
      <c r="A21" s="26"/>
      <c r="B21" s="27" t="s">
        <v>34</v>
      </c>
      <c r="C21" s="28" t="s">
        <v>45</v>
      </c>
      <c r="D21" s="29" t="s">
        <v>189</v>
      </c>
      <c r="E21" s="30" t="s">
        <v>190</v>
      </c>
      <c r="F21" s="30" t="s">
        <v>191</v>
      </c>
      <c r="G21" s="31">
        <v>5</v>
      </c>
      <c r="H21" s="31">
        <v>5</v>
      </c>
      <c r="I21" s="36"/>
    </row>
    <row r="22" ht="29" customHeight="1" spans="1:9">
      <c r="A22" s="26"/>
      <c r="B22" s="27" t="s">
        <v>48</v>
      </c>
      <c r="C22" s="28" t="s">
        <v>49</v>
      </c>
      <c r="D22" s="29" t="s">
        <v>38</v>
      </c>
      <c r="E22" s="30" t="s">
        <v>38</v>
      </c>
      <c r="F22" s="30" t="s">
        <v>38</v>
      </c>
      <c r="G22" s="31">
        <v>0</v>
      </c>
      <c r="H22" s="31">
        <v>0</v>
      </c>
      <c r="I22" s="36"/>
    </row>
    <row r="23" ht="29" customHeight="1" spans="1:9">
      <c r="A23" s="26"/>
      <c r="B23" s="27" t="s">
        <v>48</v>
      </c>
      <c r="C23" s="28" t="s">
        <v>50</v>
      </c>
      <c r="D23" s="29" t="s">
        <v>192</v>
      </c>
      <c r="E23" s="30" t="s">
        <v>101</v>
      </c>
      <c r="F23" s="30" t="s">
        <v>96</v>
      </c>
      <c r="G23" s="31">
        <v>10</v>
      </c>
      <c r="H23" s="31">
        <v>10</v>
      </c>
      <c r="I23" s="36"/>
    </row>
    <row r="24" ht="29" customHeight="1" spans="1:9">
      <c r="A24" s="26"/>
      <c r="B24" s="27" t="s">
        <v>48</v>
      </c>
      <c r="C24" s="28" t="s">
        <v>51</v>
      </c>
      <c r="D24" s="29" t="s">
        <v>38</v>
      </c>
      <c r="E24" s="30" t="s">
        <v>38</v>
      </c>
      <c r="F24" s="30" t="s">
        <v>38</v>
      </c>
      <c r="G24" s="31">
        <v>0</v>
      </c>
      <c r="H24" s="31">
        <v>0</v>
      </c>
      <c r="I24" s="36"/>
    </row>
    <row r="25" ht="29" customHeight="1" spans="1:9">
      <c r="A25" s="26"/>
      <c r="B25" s="27" t="s">
        <v>48</v>
      </c>
      <c r="C25" s="28" t="s">
        <v>52</v>
      </c>
      <c r="D25" s="29" t="s">
        <v>193</v>
      </c>
      <c r="E25" s="30" t="s">
        <v>194</v>
      </c>
      <c r="F25" s="30" t="s">
        <v>195</v>
      </c>
      <c r="G25" s="31">
        <v>30</v>
      </c>
      <c r="H25" s="31">
        <v>30</v>
      </c>
      <c r="I25" s="36"/>
    </row>
    <row r="26" ht="29" customHeight="1" spans="1:9">
      <c r="A26" s="32"/>
      <c r="B26" s="18" t="s">
        <v>55</v>
      </c>
      <c r="C26" s="19"/>
      <c r="D26" s="19"/>
      <c r="E26" s="19"/>
      <c r="F26" s="20"/>
      <c r="G26" s="32">
        <f ca="1">G5+SUM(INDIRECT("G12:G"&amp;ROW()-1))</f>
        <v>100</v>
      </c>
      <c r="H26" s="7">
        <f ca="1">I5+SUM(INDIRECT("H12:H"&amp;ROW()-1))</f>
        <v>98.8</v>
      </c>
      <c r="I26" s="3" t="s">
        <v>17</v>
      </c>
    </row>
    <row r="27" spans="1:9">
      <c r="A27" s="33" t="s">
        <v>56</v>
      </c>
      <c r="B27" s="33"/>
      <c r="C27" s="33"/>
      <c r="D27" s="33"/>
      <c r="E27" s="33"/>
      <c r="F27" s="33"/>
      <c r="G27" s="33"/>
      <c r="H27" s="33"/>
      <c r="I27" s="33"/>
    </row>
    <row r="28" spans="1:9">
      <c r="A28" s="34"/>
      <c r="B28" s="34"/>
      <c r="C28" s="34"/>
      <c r="D28" s="34"/>
      <c r="E28" s="34"/>
      <c r="F28" s="34"/>
      <c r="G28" s="34"/>
      <c r="H28" s="34"/>
      <c r="I28" s="34"/>
    </row>
    <row r="29" spans="1:9">
      <c r="A29" s="34"/>
      <c r="B29" s="34"/>
      <c r="C29" s="34"/>
      <c r="D29" s="34"/>
      <c r="E29" s="34"/>
      <c r="F29" s="34"/>
      <c r="G29" s="34"/>
      <c r="H29" s="34"/>
      <c r="I29" s="34"/>
    </row>
    <row r="30" spans="1:9">
      <c r="A30" s="34"/>
      <c r="B30" s="34"/>
      <c r="C30" s="34"/>
      <c r="D30" s="34"/>
      <c r="E30" s="34"/>
      <c r="F30" s="34"/>
      <c r="G30" s="34"/>
      <c r="H30" s="34"/>
      <c r="I30" s="34"/>
    </row>
    <row r="31" spans="1:9">
      <c r="A31" s="34"/>
      <c r="B31" s="34"/>
      <c r="C31" s="34"/>
      <c r="D31" s="34"/>
      <c r="E31" s="34"/>
      <c r="F31" s="34"/>
      <c r="G31" s="34"/>
      <c r="H31" s="34"/>
      <c r="I31" s="34"/>
    </row>
  </sheetData>
  <mergeCells count="23">
    <mergeCell ref="A1:I1"/>
    <mergeCell ref="B2:E2"/>
    <mergeCell ref="G2:I2"/>
    <mergeCell ref="B3:E3"/>
    <mergeCell ref="G3:I3"/>
    <mergeCell ref="B4:C4"/>
    <mergeCell ref="B5:C5"/>
    <mergeCell ref="B6:C6"/>
    <mergeCell ref="B7:C7"/>
    <mergeCell ref="B8:C8"/>
    <mergeCell ref="B9:E9"/>
    <mergeCell ref="F9:I9"/>
    <mergeCell ref="B10:E10"/>
    <mergeCell ref="F10:I10"/>
    <mergeCell ref="A4:A8"/>
    <mergeCell ref="A9:A10"/>
    <mergeCell ref="A11:A25"/>
    <mergeCell ref="B12:B21"/>
    <mergeCell ref="B22:B25"/>
    <mergeCell ref="C12:C16"/>
    <mergeCell ref="C17:C18"/>
    <mergeCell ref="C19:C20"/>
    <mergeCell ref="A27:I31"/>
  </mergeCells>
  <pageMargins left="0.75" right="0.75" top="1" bottom="1" header="0.5" footer="0.5"/>
  <pageSetup paperSize="9" scale="7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01博士（后）实践工作基地</vt:lpstr>
      <vt:lpstr>02改革专项</vt:lpstr>
      <vt:lpstr>03购置费</vt:lpstr>
      <vt:lpstr>04决策信息系统</vt:lpstr>
      <vt:lpstr>05培训费</vt:lpstr>
      <vt:lpstr>06预算准备金</vt:lpstr>
      <vt:lpstr>07专家咨询委员会</vt:lpstr>
      <vt:lpstr>08专项课题调研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cp:lastModifiedBy>
  <dcterms:created xsi:type="dcterms:W3CDTF">2022-11-14T13:19:00Z</dcterms:created>
  <dcterms:modified xsi:type="dcterms:W3CDTF">2022-11-21T08:43:58Z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0AC639A6A68F4DDBBCF495CD4AA78B93</vt:lpwstr>
  </property>
  <property fmtid="{D5CDD505-2E9C-101B-9397-08002B2CF9AE}" pid="3" name="KSOProductBuildVer">
    <vt:lpwstr>2052-11.1.0.12763</vt:lpwstr>
  </property>
</Properties>
</file>